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8800" windowHeight="13020" activeTab="9"/>
  </bookViews>
  <sheets>
    <sheet name="1-р сар" sheetId="1" r:id="rId1"/>
    <sheet name="2-р сар " sheetId="2" r:id="rId2"/>
    <sheet name="3-Р САР " sheetId="3" r:id="rId3"/>
    <sheet name="4-р сар " sheetId="4" r:id="rId4"/>
    <sheet name="5-р сар" sheetId="5" r:id="rId5"/>
    <sheet name="6-р сар " sheetId="6" r:id="rId6"/>
    <sheet name="7-р сар " sheetId="7" r:id="rId7"/>
    <sheet name="8-р сар " sheetId="8" r:id="rId8"/>
    <sheet name="9-сар " sheetId="9" r:id="rId9"/>
    <sheet name="10-р сар 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0" l="1"/>
  <c r="K30" i="10" s="1"/>
  <c r="I29" i="10"/>
  <c r="I28" i="10"/>
  <c r="I27" i="10"/>
  <c r="I26" i="10"/>
  <c r="I25" i="10"/>
  <c r="I24" i="10"/>
  <c r="I23" i="10"/>
  <c r="I22" i="10"/>
  <c r="I21" i="10"/>
  <c r="I20" i="10"/>
  <c r="I19" i="10"/>
  <c r="I18" i="10"/>
  <c r="H30" i="10"/>
  <c r="H28" i="10"/>
  <c r="H31" i="10"/>
  <c r="J31" i="10" s="1"/>
  <c r="H25" i="10"/>
  <c r="H24" i="10"/>
  <c r="H23" i="10"/>
  <c r="H22" i="10"/>
  <c r="H21" i="10"/>
  <c r="H20" i="10"/>
  <c r="H19" i="10"/>
  <c r="H18" i="10"/>
  <c r="K18" i="10" s="1"/>
  <c r="K31" i="10"/>
  <c r="G31" i="10"/>
  <c r="G30" i="10"/>
  <c r="J29" i="10"/>
  <c r="K28" i="10"/>
  <c r="G28" i="10"/>
  <c r="G25" i="10"/>
  <c r="G24" i="10"/>
  <c r="G23" i="10"/>
  <c r="G21" i="10"/>
  <c r="G20" i="10"/>
  <c r="G19" i="10"/>
  <c r="G18" i="10"/>
  <c r="F17" i="10"/>
  <c r="E17" i="10"/>
  <c r="E7" i="10" s="1"/>
  <c r="D17" i="10"/>
  <c r="J14" i="10"/>
  <c r="J13" i="10"/>
  <c r="I12" i="10"/>
  <c r="J12" i="10" s="1"/>
  <c r="F12" i="10"/>
  <c r="E12" i="10"/>
  <c r="D12" i="10"/>
  <c r="J11" i="10"/>
  <c r="J10" i="10"/>
  <c r="J9" i="10"/>
  <c r="J8" i="10"/>
  <c r="E8" i="10"/>
  <c r="D8" i="10"/>
  <c r="H7" i="10"/>
  <c r="D7" i="10"/>
  <c r="K23" i="10" l="1"/>
  <c r="K22" i="10"/>
  <c r="K21" i="10"/>
  <c r="J30" i="10"/>
  <c r="K26" i="10"/>
  <c r="K25" i="10"/>
  <c r="K24" i="10"/>
  <c r="J23" i="10"/>
  <c r="J22" i="10"/>
  <c r="J21" i="10"/>
  <c r="K20" i="10"/>
  <c r="K19" i="10"/>
  <c r="J18" i="10"/>
  <c r="F7" i="10"/>
  <c r="G7" i="10" s="1"/>
  <c r="G17" i="10"/>
  <c r="G12" i="10"/>
  <c r="I17" i="10"/>
  <c r="J20" i="10"/>
  <c r="J25" i="10"/>
  <c r="J19" i="10"/>
  <c r="J24" i="10"/>
  <c r="J28" i="10"/>
  <c r="J26" i="10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G29" i="9"/>
  <c r="G27" i="9"/>
  <c r="G26" i="9"/>
  <c r="G25" i="9"/>
  <c r="G24" i="9"/>
  <c r="G23" i="9"/>
  <c r="G22" i="9"/>
  <c r="G21" i="9"/>
  <c r="G20" i="9"/>
  <c r="G19" i="9"/>
  <c r="G18" i="9"/>
  <c r="G17" i="9"/>
  <c r="I7" i="10" l="1"/>
  <c r="K7" i="10" s="1"/>
  <c r="K17" i="10"/>
  <c r="J17" i="10"/>
  <c r="J7" i="10" s="1"/>
  <c r="G30" i="9"/>
  <c r="J30" i="9" s="1"/>
  <c r="F30" i="9"/>
  <c r="J29" i="9"/>
  <c r="I29" i="9"/>
  <c r="F29" i="9"/>
  <c r="I28" i="9"/>
  <c r="J27" i="9"/>
  <c r="F27" i="9"/>
  <c r="J25" i="9"/>
  <c r="J24" i="9"/>
  <c r="I24" i="9"/>
  <c r="F24" i="9"/>
  <c r="J23" i="9"/>
  <c r="F23" i="9"/>
  <c r="J22" i="9"/>
  <c r="F22" i="9"/>
  <c r="J21" i="9"/>
  <c r="I21" i="9"/>
  <c r="J20" i="9"/>
  <c r="F20" i="9"/>
  <c r="J19" i="9"/>
  <c r="I19" i="9"/>
  <c r="F19" i="9"/>
  <c r="J18" i="9"/>
  <c r="F18" i="9"/>
  <c r="H16" i="9"/>
  <c r="F17" i="9"/>
  <c r="E16" i="9"/>
  <c r="D16" i="9"/>
  <c r="C16" i="9"/>
  <c r="I13" i="9"/>
  <c r="I12" i="9"/>
  <c r="I11" i="9"/>
  <c r="H11" i="9"/>
  <c r="E11" i="9"/>
  <c r="D11" i="9"/>
  <c r="C11" i="9"/>
  <c r="I10" i="9"/>
  <c r="I9" i="9"/>
  <c r="I8" i="9"/>
  <c r="I7" i="9"/>
  <c r="D7" i="9"/>
  <c r="C7" i="9"/>
  <c r="G6" i="9"/>
  <c r="E6" i="9" l="1"/>
  <c r="F6" i="9" s="1"/>
  <c r="C6" i="9"/>
  <c r="D6" i="9"/>
  <c r="F16" i="9"/>
  <c r="J16" i="9"/>
  <c r="I16" i="9"/>
  <c r="I6" i="9" s="1"/>
  <c r="H6" i="9"/>
  <c r="J6" i="9" s="1"/>
  <c r="I18" i="9"/>
  <c r="I23" i="9"/>
  <c r="I27" i="9"/>
  <c r="I25" i="9"/>
  <c r="I20" i="9"/>
  <c r="I30" i="9"/>
  <c r="I17" i="9"/>
  <c r="I22" i="9"/>
  <c r="F11" i="9"/>
  <c r="J17" i="9"/>
  <c r="H18" i="8"/>
  <c r="H30" i="8"/>
  <c r="H28" i="8"/>
  <c r="H28" i="7"/>
  <c r="H27" i="6"/>
  <c r="H27" i="5"/>
  <c r="H27" i="8"/>
  <c r="H26" i="8"/>
  <c r="H25" i="8"/>
  <c r="H24" i="8"/>
  <c r="H23" i="8"/>
  <c r="H22" i="8"/>
  <c r="H21" i="8"/>
  <c r="H20" i="8"/>
  <c r="G30" i="8"/>
  <c r="G28" i="8"/>
  <c r="G27" i="8"/>
  <c r="G26" i="8"/>
  <c r="G25" i="8"/>
  <c r="G24" i="8"/>
  <c r="G23" i="8"/>
  <c r="G22" i="8"/>
  <c r="G21" i="8"/>
  <c r="G20" i="8"/>
  <c r="G19" i="8"/>
  <c r="G18" i="8"/>
  <c r="G31" i="8" l="1"/>
  <c r="J31" i="8" s="1"/>
  <c r="F31" i="8"/>
  <c r="J30" i="8"/>
  <c r="F30" i="8"/>
  <c r="I29" i="8"/>
  <c r="J28" i="8"/>
  <c r="F28" i="8"/>
  <c r="J26" i="8"/>
  <c r="F25" i="8"/>
  <c r="J24" i="8"/>
  <c r="F24" i="8"/>
  <c r="J23" i="8"/>
  <c r="I23" i="8"/>
  <c r="F23" i="8"/>
  <c r="I22" i="8"/>
  <c r="J22" i="8"/>
  <c r="J21" i="8"/>
  <c r="I21" i="8"/>
  <c r="F21" i="8"/>
  <c r="I20" i="8"/>
  <c r="J20" i="8"/>
  <c r="F20" i="8"/>
  <c r="J19" i="8"/>
  <c r="F19" i="8"/>
  <c r="I18" i="8"/>
  <c r="F18" i="8"/>
  <c r="E17" i="8"/>
  <c r="D17" i="8"/>
  <c r="C17" i="8"/>
  <c r="I14" i="8"/>
  <c r="I13" i="8"/>
  <c r="I12" i="8"/>
  <c r="H12" i="8"/>
  <c r="E12" i="8"/>
  <c r="D12" i="8"/>
  <c r="C12" i="8"/>
  <c r="I11" i="8"/>
  <c r="I10" i="8"/>
  <c r="I9" i="8"/>
  <c r="I8" i="8"/>
  <c r="D8" i="8"/>
  <c r="C8" i="8"/>
  <c r="C7" i="8" s="1"/>
  <c r="G7" i="8"/>
  <c r="E7" i="8" l="1"/>
  <c r="F7" i="8" s="1"/>
  <c r="D7" i="8"/>
  <c r="F17" i="8"/>
  <c r="J25" i="8"/>
  <c r="F12" i="8"/>
  <c r="J18" i="8"/>
  <c r="I25" i="8"/>
  <c r="I30" i="8"/>
  <c r="H17" i="8"/>
  <c r="I28" i="8"/>
  <c r="I24" i="8"/>
  <c r="I26" i="8"/>
  <c r="I19" i="8"/>
  <c r="I31" i="8"/>
  <c r="H18" i="7"/>
  <c r="H19" i="7"/>
  <c r="J19" i="7" s="1"/>
  <c r="H20" i="7"/>
  <c r="H21" i="7"/>
  <c r="H22" i="7"/>
  <c r="J22" i="7" s="1"/>
  <c r="H23" i="7"/>
  <c r="I23" i="7" s="1"/>
  <c r="H24" i="7"/>
  <c r="H25" i="7"/>
  <c r="G25" i="7"/>
  <c r="I25" i="7" s="1"/>
  <c r="H26" i="7"/>
  <c r="J26" i="7" s="1"/>
  <c r="H27" i="7"/>
  <c r="H30" i="7"/>
  <c r="G31" i="7"/>
  <c r="J31" i="7" s="1"/>
  <c r="G30" i="7"/>
  <c r="G28" i="7"/>
  <c r="J28" i="7" s="1"/>
  <c r="G27" i="7"/>
  <c r="G24" i="7"/>
  <c r="G22" i="7"/>
  <c r="G21" i="7"/>
  <c r="G20" i="7"/>
  <c r="G19" i="7"/>
  <c r="G18" i="7"/>
  <c r="I31" i="7"/>
  <c r="F31" i="7"/>
  <c r="I30" i="7"/>
  <c r="F30" i="7"/>
  <c r="I29" i="7"/>
  <c r="F28" i="7"/>
  <c r="J27" i="7"/>
  <c r="I26" i="7"/>
  <c r="F25" i="7"/>
  <c r="F24" i="7"/>
  <c r="F23" i="7"/>
  <c r="F21" i="7"/>
  <c r="J20" i="7"/>
  <c r="F20" i="7"/>
  <c r="F19" i="7"/>
  <c r="F18" i="7"/>
  <c r="E17" i="7"/>
  <c r="D17" i="7"/>
  <c r="C17" i="7"/>
  <c r="I14" i="7"/>
  <c r="I13" i="7"/>
  <c r="H12" i="7"/>
  <c r="E12" i="7"/>
  <c r="D12" i="7"/>
  <c r="C12" i="7"/>
  <c r="C7" i="7" s="1"/>
  <c r="I11" i="7"/>
  <c r="I10" i="7"/>
  <c r="I9" i="7"/>
  <c r="I8" i="7"/>
  <c r="D8" i="7"/>
  <c r="C8" i="7"/>
  <c r="G7" i="7"/>
  <c r="H7" i="8" l="1"/>
  <c r="J7" i="8" s="1"/>
  <c r="J17" i="8"/>
  <c r="I17" i="8"/>
  <c r="I7" i="8" s="1"/>
  <c r="I20" i="7"/>
  <c r="I21" i="7"/>
  <c r="I22" i="7"/>
  <c r="J24" i="7"/>
  <c r="H17" i="7"/>
  <c r="I17" i="7" s="1"/>
  <c r="I24" i="7"/>
  <c r="E7" i="7"/>
  <c r="F7" i="7" s="1"/>
  <c r="F17" i="7"/>
  <c r="I19" i="7"/>
  <c r="D7" i="7"/>
  <c r="F12" i="7"/>
  <c r="I18" i="7"/>
  <c r="J21" i="7"/>
  <c r="J23" i="7"/>
  <c r="J25" i="7"/>
  <c r="J30" i="7"/>
  <c r="I12" i="7"/>
  <c r="J18" i="7"/>
  <c r="I28" i="7"/>
  <c r="H24" i="6"/>
  <c r="H24" i="5"/>
  <c r="J17" i="7" l="1"/>
  <c r="H7" i="7"/>
  <c r="J7" i="7" s="1"/>
  <c r="I7" i="7"/>
  <c r="H29" i="6"/>
  <c r="H26" i="6"/>
  <c r="H23" i="6"/>
  <c r="H22" i="6"/>
  <c r="H21" i="6"/>
  <c r="H20" i="6"/>
  <c r="H19" i="6"/>
  <c r="H18" i="6"/>
  <c r="H17" i="6"/>
  <c r="G29" i="6"/>
  <c r="G27" i="6"/>
  <c r="G20" i="6"/>
  <c r="G19" i="6"/>
  <c r="G18" i="6"/>
  <c r="G17" i="6"/>
  <c r="J23" i="6" l="1"/>
  <c r="J21" i="6"/>
  <c r="I20" i="6"/>
  <c r="J18" i="6"/>
  <c r="J30" i="6"/>
  <c r="I30" i="6"/>
  <c r="F30" i="6"/>
  <c r="I29" i="6"/>
  <c r="F29" i="6"/>
  <c r="I28" i="6"/>
  <c r="F27" i="6"/>
  <c r="F26" i="6"/>
  <c r="J25" i="6"/>
  <c r="I25" i="6"/>
  <c r="I24" i="6"/>
  <c r="F24" i="6"/>
  <c r="F23" i="6"/>
  <c r="J22" i="6"/>
  <c r="I22" i="6"/>
  <c r="F22" i="6"/>
  <c r="I21" i="6"/>
  <c r="F21" i="6"/>
  <c r="F20" i="6"/>
  <c r="F19" i="6"/>
  <c r="F18" i="6"/>
  <c r="J17" i="6"/>
  <c r="I17" i="6"/>
  <c r="F17" i="6"/>
  <c r="E16" i="6"/>
  <c r="E6" i="6" s="1"/>
  <c r="D16" i="6"/>
  <c r="C16" i="6"/>
  <c r="J13" i="6"/>
  <c r="I13" i="6"/>
  <c r="I12" i="6"/>
  <c r="H11" i="6"/>
  <c r="E11" i="6"/>
  <c r="F11" i="6" s="1"/>
  <c r="D11" i="6"/>
  <c r="C11" i="6"/>
  <c r="J10" i="6"/>
  <c r="I10" i="6"/>
  <c r="F10" i="6"/>
  <c r="J9" i="6"/>
  <c r="I9" i="6"/>
  <c r="F9" i="6"/>
  <c r="J8" i="6"/>
  <c r="I8" i="6"/>
  <c r="F8" i="6"/>
  <c r="J7" i="6"/>
  <c r="I7" i="6"/>
  <c r="F7" i="6"/>
  <c r="D7" i="6"/>
  <c r="C7" i="6"/>
  <c r="G6" i="6"/>
  <c r="C6" i="6" l="1"/>
  <c r="J29" i="6"/>
  <c r="J27" i="6"/>
  <c r="I27" i="6"/>
  <c r="J26" i="6"/>
  <c r="J24" i="6"/>
  <c r="I23" i="6"/>
  <c r="H16" i="6"/>
  <c r="J16" i="6" s="1"/>
  <c r="J20" i="6"/>
  <c r="J19" i="6"/>
  <c r="I19" i="6"/>
  <c r="I18" i="6"/>
  <c r="D6" i="6"/>
  <c r="F6" i="6" s="1"/>
  <c r="F16" i="6"/>
  <c r="I11" i="6"/>
  <c r="J11" i="6"/>
  <c r="J30" i="5"/>
  <c r="I30" i="5"/>
  <c r="F30" i="5"/>
  <c r="J29" i="5"/>
  <c r="I29" i="5"/>
  <c r="F29" i="5"/>
  <c r="I28" i="5"/>
  <c r="F28" i="5"/>
  <c r="J27" i="5"/>
  <c r="I27" i="5"/>
  <c r="F27" i="5"/>
  <c r="J26" i="5"/>
  <c r="I26" i="5"/>
  <c r="F26" i="5"/>
  <c r="J25" i="5"/>
  <c r="I25" i="5"/>
  <c r="F25" i="5"/>
  <c r="J24" i="5"/>
  <c r="I24" i="5"/>
  <c r="F24" i="5"/>
  <c r="J23" i="5"/>
  <c r="I23" i="5"/>
  <c r="F23" i="5"/>
  <c r="J22" i="5"/>
  <c r="I22" i="5"/>
  <c r="F22" i="5"/>
  <c r="J21" i="5"/>
  <c r="I21" i="5"/>
  <c r="F21" i="5"/>
  <c r="J20" i="5"/>
  <c r="I20" i="5"/>
  <c r="F20" i="5"/>
  <c r="J19" i="5"/>
  <c r="I19" i="5"/>
  <c r="F19" i="5"/>
  <c r="J18" i="5"/>
  <c r="I18" i="5"/>
  <c r="F18" i="5"/>
  <c r="J17" i="5"/>
  <c r="I17" i="5"/>
  <c r="F17" i="5"/>
  <c r="H16" i="5"/>
  <c r="J16" i="5" s="1"/>
  <c r="E16" i="5"/>
  <c r="E6" i="5" s="1"/>
  <c r="D16" i="5"/>
  <c r="D6" i="5" s="1"/>
  <c r="C16" i="5"/>
  <c r="J13" i="5"/>
  <c r="I13" i="5"/>
  <c r="I12" i="5"/>
  <c r="H11" i="5"/>
  <c r="I11" i="5" s="1"/>
  <c r="E11" i="5"/>
  <c r="D11" i="5"/>
  <c r="C11" i="5"/>
  <c r="J10" i="5"/>
  <c r="I10" i="5"/>
  <c r="F10" i="5"/>
  <c r="J9" i="5"/>
  <c r="I9" i="5"/>
  <c r="F9" i="5"/>
  <c r="J8" i="5"/>
  <c r="I8" i="5"/>
  <c r="F8" i="5"/>
  <c r="J7" i="5"/>
  <c r="I7" i="5"/>
  <c r="D7" i="5"/>
  <c r="F7" i="5" s="1"/>
  <c r="C7" i="5"/>
  <c r="G6" i="5"/>
  <c r="H6" i="6" l="1"/>
  <c r="J6" i="6" s="1"/>
  <c r="I16" i="6"/>
  <c r="I6" i="6" s="1"/>
  <c r="C6" i="5"/>
  <c r="F11" i="5"/>
  <c r="F6" i="5"/>
  <c r="F16" i="5"/>
  <c r="J11" i="5"/>
  <c r="H6" i="5"/>
  <c r="J6" i="5" s="1"/>
  <c r="I16" i="5"/>
  <c r="I6" i="5" s="1"/>
  <c r="J30" i="4"/>
  <c r="I30" i="4"/>
  <c r="F30" i="4"/>
  <c r="J29" i="4"/>
  <c r="I29" i="4"/>
  <c r="F29" i="4"/>
  <c r="I28" i="4"/>
  <c r="F28" i="4"/>
  <c r="J27" i="4"/>
  <c r="I27" i="4"/>
  <c r="F27" i="4"/>
  <c r="J26" i="4"/>
  <c r="I26" i="4"/>
  <c r="F26" i="4"/>
  <c r="J25" i="4"/>
  <c r="I25" i="4"/>
  <c r="F25" i="4"/>
  <c r="J24" i="4"/>
  <c r="I24" i="4"/>
  <c r="F24" i="4"/>
  <c r="J23" i="4"/>
  <c r="I23" i="4"/>
  <c r="F23" i="4"/>
  <c r="J22" i="4"/>
  <c r="I22" i="4"/>
  <c r="F22" i="4"/>
  <c r="J21" i="4"/>
  <c r="I21" i="4"/>
  <c r="F21" i="4"/>
  <c r="J20" i="4"/>
  <c r="I20" i="4"/>
  <c r="F20" i="4"/>
  <c r="J19" i="4"/>
  <c r="I19" i="4"/>
  <c r="F19" i="4"/>
  <c r="J18" i="4"/>
  <c r="I18" i="4"/>
  <c r="F18" i="4"/>
  <c r="J17" i="4"/>
  <c r="I17" i="4"/>
  <c r="F17" i="4"/>
  <c r="H16" i="4"/>
  <c r="G6" i="4"/>
  <c r="E16" i="4"/>
  <c r="D16" i="4"/>
  <c r="C16" i="4"/>
  <c r="J13" i="4"/>
  <c r="I13" i="4"/>
  <c r="I12" i="4"/>
  <c r="H11" i="4"/>
  <c r="J11" i="4" s="1"/>
  <c r="E11" i="4"/>
  <c r="D11" i="4"/>
  <c r="C11" i="4"/>
  <c r="J10" i="4"/>
  <c r="I10" i="4"/>
  <c r="F10" i="4"/>
  <c r="J9" i="4"/>
  <c r="I9" i="4"/>
  <c r="F9" i="4"/>
  <c r="J8" i="4"/>
  <c r="I8" i="4"/>
  <c r="F8" i="4"/>
  <c r="I7" i="4"/>
  <c r="D7" i="4"/>
  <c r="F7" i="4" s="1"/>
  <c r="C7" i="4"/>
  <c r="D6" i="4" l="1"/>
  <c r="C6" i="4"/>
  <c r="F11" i="4"/>
  <c r="J16" i="4"/>
  <c r="E6" i="4"/>
  <c r="I11" i="4"/>
  <c r="F16" i="4"/>
  <c r="J7" i="4"/>
  <c r="H6" i="4"/>
  <c r="J6" i="4" s="1"/>
  <c r="I16" i="4"/>
  <c r="J30" i="3"/>
  <c r="I30" i="3"/>
  <c r="F30" i="3"/>
  <c r="J29" i="3"/>
  <c r="I29" i="3"/>
  <c r="F29" i="3"/>
  <c r="I28" i="3"/>
  <c r="F28" i="3"/>
  <c r="J27" i="3"/>
  <c r="I27" i="3"/>
  <c r="F27" i="3"/>
  <c r="J26" i="3"/>
  <c r="I26" i="3"/>
  <c r="F26" i="3"/>
  <c r="J25" i="3"/>
  <c r="I25" i="3"/>
  <c r="F25" i="3"/>
  <c r="J24" i="3"/>
  <c r="I24" i="3"/>
  <c r="F24" i="3"/>
  <c r="J23" i="3"/>
  <c r="I23" i="3"/>
  <c r="F23" i="3"/>
  <c r="J22" i="3"/>
  <c r="I22" i="3"/>
  <c r="F22" i="3"/>
  <c r="J21" i="3"/>
  <c r="I21" i="3"/>
  <c r="F21" i="3"/>
  <c r="J20" i="3"/>
  <c r="I20" i="3"/>
  <c r="F20" i="3"/>
  <c r="J19" i="3"/>
  <c r="I19" i="3"/>
  <c r="F19" i="3"/>
  <c r="J18" i="3"/>
  <c r="I18" i="3"/>
  <c r="F18" i="3"/>
  <c r="J17" i="3"/>
  <c r="I17" i="3"/>
  <c r="F17" i="3"/>
  <c r="H16" i="3"/>
  <c r="G16" i="3"/>
  <c r="G6" i="3" s="1"/>
  <c r="E16" i="3"/>
  <c r="D16" i="3"/>
  <c r="D6" i="3" s="1"/>
  <c r="C16" i="3"/>
  <c r="J13" i="3"/>
  <c r="I13" i="3"/>
  <c r="I12" i="3"/>
  <c r="H11" i="3"/>
  <c r="I11" i="3" s="1"/>
  <c r="E11" i="3"/>
  <c r="F11" i="3" s="1"/>
  <c r="D11" i="3"/>
  <c r="C11" i="3"/>
  <c r="J10" i="3"/>
  <c r="I10" i="3"/>
  <c r="F10" i="3"/>
  <c r="J9" i="3"/>
  <c r="I9" i="3"/>
  <c r="F9" i="3"/>
  <c r="J8" i="3"/>
  <c r="I8" i="3"/>
  <c r="F8" i="3"/>
  <c r="J7" i="3"/>
  <c r="H7" i="3"/>
  <c r="I7" i="3" s="1"/>
  <c r="E7" i="3"/>
  <c r="F7" i="3" s="1"/>
  <c r="D7" i="3"/>
  <c r="C7" i="3"/>
  <c r="C6" i="3"/>
  <c r="F6" i="4" l="1"/>
  <c r="I6" i="4"/>
  <c r="J11" i="3"/>
  <c r="E6" i="3"/>
  <c r="F6" i="3" s="1"/>
  <c r="J16" i="3"/>
  <c r="H6" i="3"/>
  <c r="J6" i="3" s="1"/>
  <c r="F16" i="3"/>
  <c r="I16" i="3"/>
  <c r="I6" i="3" s="1"/>
  <c r="J30" i="2"/>
  <c r="I30" i="2"/>
  <c r="F30" i="2"/>
  <c r="J29" i="2"/>
  <c r="I29" i="2"/>
  <c r="F29" i="2"/>
  <c r="I28" i="2"/>
  <c r="F28" i="2"/>
  <c r="J27" i="2"/>
  <c r="I27" i="2"/>
  <c r="F27" i="2"/>
  <c r="J26" i="2"/>
  <c r="I26" i="2"/>
  <c r="F26" i="2"/>
  <c r="J25" i="2"/>
  <c r="I25" i="2"/>
  <c r="F25" i="2"/>
  <c r="J24" i="2"/>
  <c r="I24" i="2"/>
  <c r="F24" i="2"/>
  <c r="J23" i="2"/>
  <c r="I23" i="2"/>
  <c r="F23" i="2"/>
  <c r="J22" i="2"/>
  <c r="I22" i="2"/>
  <c r="F22" i="2"/>
  <c r="J21" i="2"/>
  <c r="I21" i="2"/>
  <c r="F21" i="2"/>
  <c r="J20" i="2"/>
  <c r="I20" i="2"/>
  <c r="F20" i="2"/>
  <c r="J19" i="2"/>
  <c r="I19" i="2"/>
  <c r="F19" i="2"/>
  <c r="J18" i="2"/>
  <c r="I18" i="2"/>
  <c r="F18" i="2"/>
  <c r="J17" i="2"/>
  <c r="I17" i="2"/>
  <c r="F17" i="2"/>
  <c r="H16" i="2"/>
  <c r="G16" i="2"/>
  <c r="G6" i="2" s="1"/>
  <c r="E16" i="2"/>
  <c r="D16" i="2"/>
  <c r="C16" i="2"/>
  <c r="J13" i="2"/>
  <c r="I13" i="2"/>
  <c r="I12" i="2"/>
  <c r="H11" i="2"/>
  <c r="J11" i="2" s="1"/>
  <c r="E11" i="2"/>
  <c r="D11" i="2"/>
  <c r="C11" i="2"/>
  <c r="J10" i="2"/>
  <c r="I10" i="2"/>
  <c r="F10" i="2"/>
  <c r="J9" i="2"/>
  <c r="I9" i="2"/>
  <c r="F9" i="2"/>
  <c r="J8" i="2"/>
  <c r="I8" i="2"/>
  <c r="F8" i="2"/>
  <c r="H7" i="2"/>
  <c r="E7" i="2"/>
  <c r="D7" i="2"/>
  <c r="C7" i="2"/>
  <c r="C6" i="2" l="1"/>
  <c r="F16" i="2"/>
  <c r="F11" i="2"/>
  <c r="D6" i="2"/>
  <c r="H6" i="2"/>
  <c r="J6" i="2" s="1"/>
  <c r="F7" i="2"/>
  <c r="I11" i="2"/>
  <c r="I7" i="2"/>
  <c r="J7" i="2"/>
  <c r="J16" i="2"/>
  <c r="E6" i="2"/>
  <c r="I16" i="2"/>
  <c r="J30" i="1"/>
  <c r="I30" i="1"/>
  <c r="F30" i="1"/>
  <c r="J29" i="1"/>
  <c r="I29" i="1"/>
  <c r="F29" i="1"/>
  <c r="I28" i="1"/>
  <c r="F28" i="1"/>
  <c r="J27" i="1"/>
  <c r="I27" i="1"/>
  <c r="F27" i="1"/>
  <c r="J26" i="1"/>
  <c r="I26" i="1"/>
  <c r="F26" i="1"/>
  <c r="J25" i="1"/>
  <c r="I25" i="1"/>
  <c r="F25" i="1"/>
  <c r="J24" i="1"/>
  <c r="I24" i="1"/>
  <c r="F24" i="1"/>
  <c r="J23" i="1"/>
  <c r="I23" i="1"/>
  <c r="F23" i="1"/>
  <c r="J22" i="1"/>
  <c r="I22" i="1"/>
  <c r="F22" i="1"/>
  <c r="J21" i="1"/>
  <c r="I21" i="1"/>
  <c r="F21" i="1"/>
  <c r="J20" i="1"/>
  <c r="I20" i="1"/>
  <c r="F20" i="1"/>
  <c r="J19" i="1"/>
  <c r="I19" i="1"/>
  <c r="F19" i="1"/>
  <c r="J18" i="1"/>
  <c r="I18" i="1"/>
  <c r="F18" i="1"/>
  <c r="J17" i="1"/>
  <c r="I17" i="1"/>
  <c r="F17" i="1"/>
  <c r="H16" i="1"/>
  <c r="G16" i="1"/>
  <c r="E16" i="1"/>
  <c r="D16" i="1"/>
  <c r="C16" i="1"/>
  <c r="J13" i="1"/>
  <c r="I13" i="1"/>
  <c r="I12" i="1"/>
  <c r="H11" i="1"/>
  <c r="E11" i="1"/>
  <c r="D11" i="1"/>
  <c r="C11" i="1"/>
  <c r="J10" i="1"/>
  <c r="I10" i="1"/>
  <c r="F10" i="1"/>
  <c r="J9" i="1"/>
  <c r="I9" i="1"/>
  <c r="F9" i="1"/>
  <c r="J8" i="1"/>
  <c r="I8" i="1"/>
  <c r="F8" i="1"/>
  <c r="H7" i="1"/>
  <c r="E7" i="1"/>
  <c r="D7" i="1"/>
  <c r="C7" i="1"/>
  <c r="F6" i="2" l="1"/>
  <c r="I6" i="2"/>
  <c r="G6" i="1"/>
  <c r="J16" i="1"/>
  <c r="D6" i="1"/>
  <c r="J11" i="1"/>
  <c r="I16" i="1"/>
  <c r="F7" i="1"/>
  <c r="J7" i="1"/>
  <c r="H6" i="1"/>
  <c r="J6" i="1" s="1"/>
  <c r="C6" i="1"/>
  <c r="I11" i="1"/>
  <c r="E6" i="1"/>
  <c r="F6" i="1" s="1"/>
  <c r="F16" i="1"/>
  <c r="I7" i="1"/>
  <c r="F11" i="1"/>
  <c r="I6" i="1" l="1"/>
</calcChain>
</file>

<file path=xl/sharedStrings.xml><?xml version="1.0" encoding="utf-8"?>
<sst xmlns="http://schemas.openxmlformats.org/spreadsheetml/2006/main" count="441" uniqueCount="86">
  <si>
    <t xml:space="preserve">Дэлгэрмөрөн </t>
  </si>
  <si>
    <t>№</t>
  </si>
  <si>
    <t xml:space="preserve">Зардлын дансны нэр </t>
  </si>
  <si>
    <t>Жилийн төлөвлөгөө</t>
  </si>
  <si>
    <t>Төлөвлөгөө</t>
  </si>
  <si>
    <t>Гүйцэтгэл</t>
  </si>
  <si>
    <t>Хувь</t>
  </si>
  <si>
    <t>Зөрүү</t>
  </si>
  <si>
    <t xml:space="preserve">Татварын орлого </t>
  </si>
  <si>
    <t xml:space="preserve">Улсын төсөвт төвлөрүүлэх </t>
  </si>
  <si>
    <t>ААНОАТатвар 60%</t>
  </si>
  <si>
    <t xml:space="preserve">НӨАТатвар </t>
  </si>
  <si>
    <t xml:space="preserve">Агаарын бохирдол (Авто машин) </t>
  </si>
  <si>
    <t>Орон нутагт төвлөрүүлэх</t>
  </si>
  <si>
    <t>ААНОАТатвар 40%</t>
  </si>
  <si>
    <t xml:space="preserve">АТБӨЯХАТатвар </t>
  </si>
  <si>
    <t>Газар</t>
  </si>
  <si>
    <t>Орон нутгийн зам ашигласны хураамж</t>
  </si>
  <si>
    <t xml:space="preserve">Сумд төвлөрүүлэх </t>
  </si>
  <si>
    <t xml:space="preserve">Суутган-1 </t>
  </si>
  <si>
    <t>ИОТХХ</t>
  </si>
  <si>
    <t xml:space="preserve">ҮХЭХ Борлуулсны татвар </t>
  </si>
  <si>
    <t>Хадгаламжийн хүү</t>
  </si>
  <si>
    <t>ҮХЭХАТатвар</t>
  </si>
  <si>
    <t xml:space="preserve">Бууны татвар </t>
  </si>
  <si>
    <t xml:space="preserve">Улсын тэмдэгтийн хураамж </t>
  </si>
  <si>
    <t>Газрын төлбөр</t>
  </si>
  <si>
    <t xml:space="preserve">Түгээмэл тархацтай ашигт малтмал </t>
  </si>
  <si>
    <t>Малын тоо толгойн албан татвар</t>
  </si>
  <si>
    <t>Хог хаягдлын хураамж</t>
  </si>
  <si>
    <t xml:space="preserve">Ан агнуур нөөц ашигласны </t>
  </si>
  <si>
    <t>Хүү торгууль</t>
  </si>
  <si>
    <t xml:space="preserve">Төсвийн байгууллагын өөрийн орлого </t>
  </si>
  <si>
    <t xml:space="preserve">   </t>
  </si>
  <si>
    <t xml:space="preserve">                         ТООЦОО НИЙЛСЭН</t>
  </si>
  <si>
    <t xml:space="preserve">                         САНХҮҮГИЙН АЛБАНЫ ДАРГА                                Б. СЭРДАВГА </t>
  </si>
  <si>
    <t>2023 оны 02 дүгээр сарын 02</t>
  </si>
  <si>
    <t>1-р сар</t>
  </si>
  <si>
    <t>1 сар өссөн</t>
  </si>
  <si>
    <t xml:space="preserve">                         ТАТВАР ХУРААГЧ                                                        Э.СОСОРБАРАМ </t>
  </si>
  <si>
    <t>БАЯНХОНГОР АЙМГИЙН ХҮРЭЭМАРАЛ СУМЫН 2023 ОНЫ
 ТӨСВИЙН ОРЛОГЫН 1-Р САРЫН  МЭДЭЭ /өссөн дүнгээр/</t>
  </si>
  <si>
    <t>БАЯНХОНГОР АЙМГИЙН ХҮРЭЭМАРАЛ СУМЫН 2023 ОНЫ
 ТӨСВИЙН ОРЛОГЫН 2-Р САРЫН  МЭДЭЭ /өссөн дүнгээр/</t>
  </si>
  <si>
    <t>2023 оны 03 дүгээр сарын 02</t>
  </si>
  <si>
    <t>2-р сар</t>
  </si>
  <si>
    <t>2-р сар өссөн</t>
  </si>
  <si>
    <t>2023 оны 04 дүгээр сарын 03</t>
  </si>
  <si>
    <t>3-р сар</t>
  </si>
  <si>
    <t>3-р сар өссөн</t>
  </si>
  <si>
    <t>БАЯНХОНГОР АЙМГИЙН ХҮРЭЭМАРАЛ СУМЫН 2023 ОНЫ
 ТӨСВИЙН ОРЛОГЫН 3-Р САРЫН  МЭДЭЭ /өссөн дүнгээр/</t>
  </si>
  <si>
    <t>БАЯНХОНГОР АЙМГИЙН ХҮРЭЭМАРАЛ СУМЫН 2023 ОНЫ
 ТӨСВИЙН ОРЛОГЫН 4-Р САРЫН  МЭДЭЭ /өссөн дүнгээр/</t>
  </si>
  <si>
    <t>2023 оны 05 дүгээр сарын 03</t>
  </si>
  <si>
    <t>4-р сар</t>
  </si>
  <si>
    <t>4-р сар өссөн</t>
  </si>
  <si>
    <t>8300.0.</t>
  </si>
  <si>
    <t>5-р сар</t>
  </si>
  <si>
    <t>5-р сар өссөн</t>
  </si>
  <si>
    <t>БАЯНХОНГОР АЙМГИЙН ХҮРЭЭМАРАЛ СУМЫН 2023 ОНЫ
 ТӨСВИЙН ОРЛОГЫН 5-Р САРЫН  МЭДЭЭ /өссөн дүнгээр/</t>
  </si>
  <si>
    <t>2023 оны 06 дүгээр сарын 05</t>
  </si>
  <si>
    <t xml:space="preserve">сумд төвлөрүүлэх </t>
  </si>
  <si>
    <t>6-р сар</t>
  </si>
  <si>
    <t>БАЯНХОНГОР АЙМГИЙН ХҮРЭЭМАРАЛ СУМЫН 2023 ОНЫ
 ТӨСВИЙН ОРЛОГЫН 6-Р САРЫН  МЭДЭЭ /өссөн дүнгээр/</t>
  </si>
  <si>
    <t>6-р сар өссөн</t>
  </si>
  <si>
    <t xml:space="preserve">                         ТАТВАР ХУРААГЧ                                                       Б. Жаргалсүрэн </t>
  </si>
  <si>
    <t>2023 оны 07 дүгээр сарын 04</t>
  </si>
  <si>
    <t>БАЯНХОНГОР АЙМГИЙН ХҮРЭЭМАРАЛ СУМЫН 2023 ОНЫ
 ТӨСВИЙН ОРЛОГЫН 7-Р САРЫН  МЭДЭЭ /өссөн дүнгээр/</t>
  </si>
  <si>
    <t>7-р сар</t>
  </si>
  <si>
    <t>7-р сар өссөн</t>
  </si>
  <si>
    <t>2023 оны 08 дүгээр сарын 02</t>
  </si>
  <si>
    <t xml:space="preserve">                         ТАТВАР ХУРААГЧ                                                       Б. ЖАРГАЛСҮРЭН</t>
  </si>
  <si>
    <t>8-р сар</t>
  </si>
  <si>
    <t>БАЯНХОНГОР АЙМГИЙН ХҮРЭЭМАРАЛ СУМЫН 2023 ОНЫ
 ТӨСВИЙН ОРЛОГЫН 8-Р САРЫН  МЭДЭЭ /өссөн дүнгээр/</t>
  </si>
  <si>
    <t>8-р сар өссөн</t>
  </si>
  <si>
    <t>2023 оны 09 дүгээр сарын 01</t>
  </si>
  <si>
    <t xml:space="preserve">                         ТАТВАРЫН БАЙЦААГЧ                                                 Б. ЖАРГАЛСҮРЭН</t>
  </si>
  <si>
    <t>БАЯНХОНГОР АЙМГИЙН ХҮРЭЭМАРАЛ СУМЫН 2023 ОНЫ
 ТӨСВИЙН ОРЛОГЫН 9-Р САРЫН  МЭДЭЭ /өссөн дүнгээр/</t>
  </si>
  <si>
    <t xml:space="preserve">                           ТООЦОО НИЙЛСЭН</t>
  </si>
  <si>
    <t xml:space="preserve">                          ТАТВАРЫН БАЙЦААГЧ                                                  Б. ЖАРГАЛСҮРЭН</t>
  </si>
  <si>
    <t xml:space="preserve">                          САНХҮҮГИЙН АЛБАНЫ ДАРГА                                    Б. СЭРДАВГА </t>
  </si>
  <si>
    <t>09-р сар өссөн</t>
  </si>
  <si>
    <t>09-р сар</t>
  </si>
  <si>
    <t>2023 оны 10 дүгээр сарын 02</t>
  </si>
  <si>
    <t xml:space="preserve">                          ТАТВАРЫН УЛСЫН  БАЙЦААГЧ                                                  Б. ЖАРГАЛСҮРЭН</t>
  </si>
  <si>
    <t>10-р сар</t>
  </si>
  <si>
    <t>10-р сар өссөн</t>
  </si>
  <si>
    <t>БАЯНХОНГОР АЙМГИЙН ХҮРЭЭМАРАЛ СУМЫН 2023 ОНЫ
 ТӨСВИЙН ОРЛОГЫН 10-Р САРЫН  МЭДЭЭ /өссөн дүнгээр/</t>
  </si>
  <si>
    <t>2023 оны 11 дүгээр сарын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</si>
</sst>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9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9">
    <xf numFmtId="0" fontId="0" fillId="0" borderId="0" xfId="0"/>
    <xf numFmtId="0" fontId="3" fillId="2" borderId="0" xfId="1" applyFont="1" applyFill="1" applyAlignment="1">
      <alignment horizontal="left"/>
    </xf>
    <xf numFmtId="164" fontId="3" fillId="2" borderId="0" xfId="1" applyNumberFormat="1" applyFont="1" applyFill="1" applyAlignment="1">
      <alignment horizontal="left"/>
    </xf>
    <xf numFmtId="0" fontId="4" fillId="2" borderId="6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vertical="center"/>
    </xf>
    <xf numFmtId="164" fontId="4" fillId="2" borderId="6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/>
    </xf>
    <xf numFmtId="164" fontId="4" fillId="2" borderId="6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left"/>
    </xf>
    <xf numFmtId="0" fontId="4" fillId="2" borderId="6" xfId="1" applyFont="1" applyFill="1" applyBorder="1" applyAlignment="1">
      <alignment horizontal="center" vertical="center"/>
    </xf>
    <xf numFmtId="0" fontId="4" fillId="2" borderId="6" xfId="1" applyFont="1" applyFill="1" applyBorder="1"/>
    <xf numFmtId="0" fontId="4" fillId="2" borderId="6" xfId="1" applyFont="1" applyFill="1" applyBorder="1" applyAlignment="1">
      <alignment wrapText="1"/>
    </xf>
    <xf numFmtId="0" fontId="4" fillId="2" borderId="7" xfId="1" applyFont="1" applyFill="1" applyBorder="1" applyAlignment="1">
      <alignment horizontal="left"/>
    </xf>
    <xf numFmtId="0" fontId="4" fillId="2" borderId="7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 vertical="center"/>
    </xf>
    <xf numFmtId="0" fontId="6" fillId="0" borderId="0" xfId="1" applyFont="1"/>
    <xf numFmtId="164" fontId="6" fillId="0" borderId="0" xfId="1" applyNumberFormat="1" applyFont="1" applyAlignment="1">
      <alignment horizontal="center" vertical="center"/>
    </xf>
    <xf numFmtId="0" fontId="6" fillId="2" borderId="0" xfId="1" applyFont="1" applyFill="1"/>
    <xf numFmtId="164" fontId="6" fillId="2" borderId="0" xfId="1" applyNumberFormat="1" applyFont="1" applyFill="1"/>
    <xf numFmtId="164" fontId="6" fillId="0" borderId="0" xfId="1" applyNumberFormat="1" applyFont="1"/>
    <xf numFmtId="0" fontId="0" fillId="2" borderId="0" xfId="0" applyFill="1"/>
    <xf numFmtId="0" fontId="5" fillId="2" borderId="0" xfId="1" applyFont="1" applyFill="1" applyBorder="1" applyAlignment="1">
      <alignment horizontal="left" vertical="center" wrapText="1"/>
    </xf>
    <xf numFmtId="164" fontId="5" fillId="2" borderId="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/>
    <xf numFmtId="164" fontId="3" fillId="2" borderId="0" xfId="1" applyNumberFormat="1" applyFont="1" applyFill="1" applyAlignment="1">
      <alignment horizontal="center" vertical="center"/>
    </xf>
    <xf numFmtId="0" fontId="4" fillId="2" borderId="4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left"/>
    </xf>
    <xf numFmtId="0" fontId="4" fillId="2" borderId="4" xfId="1" applyFont="1" applyFill="1" applyBorder="1" applyAlignment="1">
      <alignment wrapText="1"/>
    </xf>
    <xf numFmtId="4" fontId="0" fillId="0" borderId="0" xfId="0" applyNumberFormat="1"/>
    <xf numFmtId="4" fontId="0" fillId="2" borderId="0" xfId="0" applyNumberFormat="1" applyFill="1"/>
    <xf numFmtId="164" fontId="4" fillId="2" borderId="4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164" fontId="6" fillId="2" borderId="0" xfId="1" applyNumberFormat="1" applyFont="1" applyFill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/>
    </xf>
    <xf numFmtId="0" fontId="5" fillId="2" borderId="6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3" fillId="2" borderId="0" xfId="1" applyFont="1" applyFill="1" applyAlignment="1">
      <alignment horizontal="right"/>
    </xf>
    <xf numFmtId="0" fontId="4" fillId="2" borderId="1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74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16" workbookViewId="0">
      <selection activeCell="O28" sqref="O28"/>
    </sheetView>
  </sheetViews>
  <sheetFormatPr defaultRowHeight="15" x14ac:dyDescent="0.25"/>
  <cols>
    <col min="1" max="1" width="3.5703125" customWidth="1"/>
    <col min="2" max="2" width="15.140625" customWidth="1"/>
    <col min="3" max="3" width="9.28515625" customWidth="1"/>
    <col min="5" max="5" width="8" customWidth="1"/>
    <col min="6" max="6" width="7.85546875" customWidth="1"/>
    <col min="7" max="7" width="9.42578125" customWidth="1"/>
    <col min="8" max="8" width="8.140625" customWidth="1"/>
    <col min="9" max="9" width="6.140625" customWidth="1"/>
    <col min="10" max="10" width="7.7109375" customWidth="1"/>
    <col min="12" max="12" width="25.85546875" customWidth="1"/>
    <col min="13" max="13" width="14.42578125" customWidth="1"/>
    <col min="14" max="14" width="15.140625" customWidth="1"/>
    <col min="15" max="15" width="17.5703125" customWidth="1"/>
  </cols>
  <sheetData>
    <row r="1" spans="1:15" ht="33.75" customHeight="1" x14ac:dyDescent="0.25">
      <c r="A1" s="65" t="s">
        <v>40</v>
      </c>
      <c r="B1" s="65"/>
      <c r="C1" s="65"/>
      <c r="D1" s="65"/>
      <c r="E1" s="65"/>
      <c r="F1" s="65"/>
      <c r="G1" s="65"/>
      <c r="H1" s="65"/>
      <c r="I1" s="65"/>
      <c r="J1" s="65"/>
    </row>
    <row r="2" spans="1:15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5" x14ac:dyDescent="0.25">
      <c r="A3" s="30" t="s">
        <v>36</v>
      </c>
      <c r="B3" s="30"/>
      <c r="C3" s="31"/>
      <c r="D3" s="1"/>
      <c r="E3" s="1"/>
      <c r="F3" s="1"/>
      <c r="G3" s="2"/>
      <c r="H3" s="66" t="s">
        <v>0</v>
      </c>
      <c r="I3" s="66"/>
      <c r="J3" s="66"/>
    </row>
    <row r="4" spans="1:15" x14ac:dyDescent="0.25">
      <c r="A4" s="67" t="s">
        <v>1</v>
      </c>
      <c r="B4" s="69" t="s">
        <v>2</v>
      </c>
      <c r="C4" s="71" t="s">
        <v>3</v>
      </c>
      <c r="D4" s="73" t="s">
        <v>37</v>
      </c>
      <c r="E4" s="74"/>
      <c r="F4" s="75"/>
      <c r="G4" s="76" t="s">
        <v>38</v>
      </c>
      <c r="H4" s="77"/>
      <c r="I4" s="77"/>
      <c r="J4" s="78"/>
    </row>
    <row r="5" spans="1:15" ht="22.5" x14ac:dyDescent="0.25">
      <c r="A5" s="68"/>
      <c r="B5" s="70"/>
      <c r="C5" s="72"/>
      <c r="D5" s="3" t="s">
        <v>4</v>
      </c>
      <c r="E5" s="4" t="s">
        <v>5</v>
      </c>
      <c r="F5" s="3" t="s">
        <v>6</v>
      </c>
      <c r="G5" s="3" t="s">
        <v>4</v>
      </c>
      <c r="H5" s="5" t="s">
        <v>5</v>
      </c>
      <c r="I5" s="5" t="s">
        <v>7</v>
      </c>
      <c r="J5" s="13" t="s">
        <v>6</v>
      </c>
    </row>
    <row r="6" spans="1:15" x14ac:dyDescent="0.25">
      <c r="A6" s="59" t="s">
        <v>8</v>
      </c>
      <c r="B6" s="59"/>
      <c r="C6" s="6">
        <f>C7+C11+C16</f>
        <v>235199.8</v>
      </c>
      <c r="D6" s="6">
        <f>D7+D11+D16</f>
        <v>10200</v>
      </c>
      <c r="E6" s="6">
        <f>E7+E11+E16</f>
        <v>14942.834000000003</v>
      </c>
      <c r="F6" s="6">
        <f>E6*100/D6</f>
        <v>146.49837254901965</v>
      </c>
      <c r="G6" s="6">
        <f>G7+G11+G16</f>
        <v>11200</v>
      </c>
      <c r="H6" s="6">
        <f>H7+H11+H16</f>
        <v>14942.800000000001</v>
      </c>
      <c r="I6" s="6">
        <f>I7+I11+I16</f>
        <v>3742.8000000000011</v>
      </c>
      <c r="J6" s="6">
        <f>H6*100/G6</f>
        <v>133.41785714285714</v>
      </c>
    </row>
    <row r="7" spans="1:15" ht="19.5" customHeight="1" x14ac:dyDescent="0.25">
      <c r="A7" s="60" t="s">
        <v>9</v>
      </c>
      <c r="B7" s="60"/>
      <c r="C7" s="7">
        <f>C8+C9+C10</f>
        <v>2850</v>
      </c>
      <c r="D7" s="7">
        <f>D8+D9+D10</f>
        <v>0</v>
      </c>
      <c r="E7" s="7">
        <f>E8+E9+E10</f>
        <v>34.950000000000003</v>
      </c>
      <c r="F7" s="6" t="e">
        <f>E7*100/D7</f>
        <v>#DIV/0!</v>
      </c>
      <c r="G7" s="7">
        <v>0</v>
      </c>
      <c r="H7" s="7">
        <f>H8+H9+H10</f>
        <v>35</v>
      </c>
      <c r="I7" s="7">
        <f>H7-G7</f>
        <v>35</v>
      </c>
      <c r="J7" s="6" t="e">
        <f t="shared" ref="J7:J30" si="0">H7*100/G7</f>
        <v>#DIV/0!</v>
      </c>
    </row>
    <row r="8" spans="1:15" x14ac:dyDescent="0.25">
      <c r="A8" s="13">
        <v>1</v>
      </c>
      <c r="B8" s="14" t="s">
        <v>10</v>
      </c>
      <c r="C8" s="5">
        <v>750</v>
      </c>
      <c r="D8" s="8">
        <v>0</v>
      </c>
      <c r="E8" s="8">
        <v>0</v>
      </c>
      <c r="F8" s="8" t="e">
        <f>E8*100/D8</f>
        <v>#DIV/0!</v>
      </c>
      <c r="G8" s="8">
        <v>0</v>
      </c>
      <c r="H8" s="8">
        <v>0</v>
      </c>
      <c r="I8" s="5">
        <f t="shared" ref="I8:I30" si="1">H8-G8</f>
        <v>0</v>
      </c>
      <c r="J8" s="6" t="e">
        <f t="shared" si="0"/>
        <v>#DIV/0!</v>
      </c>
      <c r="M8" s="36"/>
      <c r="N8" s="36"/>
      <c r="O8" s="36"/>
    </row>
    <row r="9" spans="1:15" x14ac:dyDescent="0.25">
      <c r="A9" s="13">
        <v>2</v>
      </c>
      <c r="B9" s="14" t="s">
        <v>11</v>
      </c>
      <c r="C9" s="5">
        <v>1000</v>
      </c>
      <c r="D9" s="8">
        <v>0</v>
      </c>
      <c r="E9" s="8">
        <v>0</v>
      </c>
      <c r="F9" s="8" t="e">
        <f t="shared" ref="F9:F10" si="2">E9*100/D9</f>
        <v>#DIV/0!</v>
      </c>
      <c r="G9" s="8">
        <v>0</v>
      </c>
      <c r="H9" s="8">
        <v>0</v>
      </c>
      <c r="I9" s="5">
        <f t="shared" si="1"/>
        <v>0</v>
      </c>
      <c r="J9" s="6" t="e">
        <f t="shared" si="0"/>
        <v>#DIV/0!</v>
      </c>
      <c r="M9" s="36"/>
      <c r="N9" s="36"/>
      <c r="O9" s="36"/>
    </row>
    <row r="10" spans="1:15" ht="27" customHeight="1" x14ac:dyDescent="0.25">
      <c r="A10" s="13">
        <v>3</v>
      </c>
      <c r="B10" s="32" t="s">
        <v>12</v>
      </c>
      <c r="C10" s="9">
        <v>1100</v>
      </c>
      <c r="D10" s="5">
        <v>0</v>
      </c>
      <c r="E10" s="5">
        <v>34.950000000000003</v>
      </c>
      <c r="F10" s="5" t="e">
        <f t="shared" si="2"/>
        <v>#DIV/0!</v>
      </c>
      <c r="G10" s="5">
        <v>0</v>
      </c>
      <c r="H10" s="5">
        <v>35</v>
      </c>
      <c r="I10" s="5">
        <f t="shared" si="1"/>
        <v>35</v>
      </c>
      <c r="J10" s="6" t="e">
        <f t="shared" si="0"/>
        <v>#DIV/0!</v>
      </c>
      <c r="M10" s="36"/>
      <c r="N10" s="36"/>
      <c r="O10" s="36"/>
    </row>
    <row r="11" spans="1:15" ht="22.5" customHeight="1" x14ac:dyDescent="0.25">
      <c r="A11" s="61" t="s">
        <v>13</v>
      </c>
      <c r="B11" s="62"/>
      <c r="C11" s="7">
        <f>C13+C12+C14+C15</f>
        <v>10000</v>
      </c>
      <c r="D11" s="7">
        <f>D12+D13+D15</f>
        <v>0</v>
      </c>
      <c r="E11" s="7">
        <f>E12+E13+E14+E15</f>
        <v>430.54300000000001</v>
      </c>
      <c r="F11" s="7">
        <f>E11*100/C11</f>
        <v>4.3054300000000003</v>
      </c>
      <c r="G11" s="7">
        <v>0</v>
      </c>
      <c r="H11" s="7">
        <f>H12+H13+H14+H15</f>
        <v>430.5</v>
      </c>
      <c r="I11" s="7">
        <f t="shared" si="1"/>
        <v>430.5</v>
      </c>
      <c r="J11" s="6" t="e">
        <f>H11*100/G11</f>
        <v>#DIV/0!</v>
      </c>
      <c r="M11" s="36"/>
      <c r="N11" s="36"/>
      <c r="O11" s="36"/>
    </row>
    <row r="12" spans="1:15" x14ac:dyDescent="0.25">
      <c r="A12" s="13">
        <v>1</v>
      </c>
      <c r="B12" s="13" t="s">
        <v>14</v>
      </c>
      <c r="C12" s="5"/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1"/>
        <v>0</v>
      </c>
      <c r="J12" s="6">
        <v>0</v>
      </c>
    </row>
    <row r="13" spans="1:15" x14ac:dyDescent="0.25">
      <c r="A13" s="33">
        <v>2</v>
      </c>
      <c r="B13" s="12" t="s">
        <v>15</v>
      </c>
      <c r="C13" s="5">
        <v>10000</v>
      </c>
      <c r="D13" s="8">
        <v>0</v>
      </c>
      <c r="E13" s="8">
        <v>430.54300000000001</v>
      </c>
      <c r="F13" s="8">
        <v>0</v>
      </c>
      <c r="G13" s="8">
        <v>0</v>
      </c>
      <c r="H13" s="8">
        <v>430.5</v>
      </c>
      <c r="I13" s="5">
        <f t="shared" si="1"/>
        <v>430.5</v>
      </c>
      <c r="J13" s="6" t="e">
        <f t="shared" ref="J13" si="3">H13*100/G13</f>
        <v>#DIV/0!</v>
      </c>
      <c r="M13" s="36"/>
      <c r="N13" s="36"/>
      <c r="O13" s="36"/>
    </row>
    <row r="14" spans="1:15" x14ac:dyDescent="0.25">
      <c r="A14" s="33">
        <v>3</v>
      </c>
      <c r="B14" s="34" t="s">
        <v>16</v>
      </c>
      <c r="C14" s="5">
        <v>0</v>
      </c>
      <c r="D14" s="8">
        <v>0</v>
      </c>
      <c r="E14" s="8">
        <v>0</v>
      </c>
      <c r="F14" s="8"/>
      <c r="G14" s="8">
        <v>0</v>
      </c>
      <c r="H14" s="8">
        <v>0</v>
      </c>
      <c r="I14" s="5"/>
      <c r="J14" s="6"/>
      <c r="M14" s="36"/>
      <c r="N14" s="36"/>
      <c r="O14" s="36"/>
    </row>
    <row r="15" spans="1:15" ht="39" customHeight="1" x14ac:dyDescent="0.25">
      <c r="A15" s="13">
        <v>4</v>
      </c>
      <c r="B15" s="35" t="s">
        <v>17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6">
        <v>0</v>
      </c>
      <c r="M15" s="36"/>
      <c r="N15" s="36"/>
      <c r="O15" s="36"/>
    </row>
    <row r="16" spans="1:15" s="24" customFormat="1" x14ac:dyDescent="0.25">
      <c r="A16" s="63" t="s">
        <v>18</v>
      </c>
      <c r="B16" s="64"/>
      <c r="C16" s="7">
        <f>C17+C18+C19+C20+C21+C22+C23+C24+C25+C26+C27+C28+C29+C30</f>
        <v>222349.8</v>
      </c>
      <c r="D16" s="7">
        <f>D17+D18+D19+D20+D21+D22+D23+D24+D25+D26+D27+D28+D29+D30</f>
        <v>10200</v>
      </c>
      <c r="E16" s="7">
        <f>E17+E18+E20+E19+E21+E22+E23+E24+E26+E27+E25+E28+E29</f>
        <v>14477.341000000002</v>
      </c>
      <c r="F16" s="10">
        <f t="shared" ref="F16:F30" si="4">E16*100/D16</f>
        <v>141.93471568627453</v>
      </c>
      <c r="G16" s="7">
        <f>G17+G18+G19+G20+G21+G22+G23+G24+G25+G26+G27+G28+G29+G30</f>
        <v>11200</v>
      </c>
      <c r="H16" s="7">
        <f>H17+H18+H19+H20+H21+H22+H23+H24+H26+H27+H25+H28+H29</f>
        <v>14477.300000000001</v>
      </c>
      <c r="I16" s="7">
        <f t="shared" si="1"/>
        <v>3277.3000000000011</v>
      </c>
      <c r="J16" s="6">
        <f t="shared" si="0"/>
        <v>129.26160714285714</v>
      </c>
      <c r="M16" s="37"/>
      <c r="N16" s="37"/>
      <c r="O16" s="37"/>
    </row>
    <row r="17" spans="1:15" x14ac:dyDescent="0.25">
      <c r="A17" s="11">
        <v>1</v>
      </c>
      <c r="B17" s="12" t="s">
        <v>19</v>
      </c>
      <c r="C17" s="5">
        <v>104300</v>
      </c>
      <c r="D17" s="5">
        <v>7000</v>
      </c>
      <c r="E17" s="8">
        <v>5665.3119999999999</v>
      </c>
      <c r="F17" s="8">
        <f>E17*100/D17</f>
        <v>80.933028571428565</v>
      </c>
      <c r="G17" s="5">
        <v>7000</v>
      </c>
      <c r="H17" s="8">
        <v>5665.3</v>
      </c>
      <c r="I17" s="5">
        <f>H17-G17</f>
        <v>-1334.6999999999998</v>
      </c>
      <c r="J17" s="6">
        <f>H17*100/G17</f>
        <v>80.932857142857145</v>
      </c>
      <c r="M17" s="36"/>
      <c r="N17" s="36"/>
      <c r="O17" s="36"/>
    </row>
    <row r="18" spans="1:15" x14ac:dyDescent="0.25">
      <c r="A18" s="13">
        <v>2</v>
      </c>
      <c r="B18" s="14" t="s">
        <v>20</v>
      </c>
      <c r="C18" s="5">
        <v>10000</v>
      </c>
      <c r="D18" s="5">
        <v>500</v>
      </c>
      <c r="E18" s="8">
        <v>4303.6400000000003</v>
      </c>
      <c r="F18" s="8">
        <f t="shared" si="4"/>
        <v>860.72800000000007</v>
      </c>
      <c r="G18" s="5">
        <v>500</v>
      </c>
      <c r="H18" s="8">
        <v>4303.6000000000004</v>
      </c>
      <c r="I18" s="5">
        <f t="shared" si="1"/>
        <v>3803.6000000000004</v>
      </c>
      <c r="J18" s="6">
        <f t="shared" si="0"/>
        <v>860.72000000000014</v>
      </c>
    </row>
    <row r="19" spans="1:15" ht="23.25" x14ac:dyDescent="0.25">
      <c r="A19" s="11">
        <v>3</v>
      </c>
      <c r="B19" s="15" t="s">
        <v>21</v>
      </c>
      <c r="C19" s="5">
        <v>3000</v>
      </c>
      <c r="D19" s="5">
        <v>0</v>
      </c>
      <c r="E19" s="5">
        <v>0</v>
      </c>
      <c r="F19" s="8" t="e">
        <f t="shared" si="4"/>
        <v>#DIV/0!</v>
      </c>
      <c r="G19" s="5">
        <v>0</v>
      </c>
      <c r="H19" s="5">
        <v>0</v>
      </c>
      <c r="I19" s="5">
        <f>H19-G19</f>
        <v>0</v>
      </c>
      <c r="J19" s="6" t="e">
        <f>H19*100/G19</f>
        <v>#DIV/0!</v>
      </c>
      <c r="M19" s="36"/>
      <c r="N19" s="36"/>
      <c r="O19" s="36"/>
    </row>
    <row r="20" spans="1:15" x14ac:dyDescent="0.25">
      <c r="A20" s="13">
        <v>4</v>
      </c>
      <c r="B20" s="14" t="s">
        <v>22</v>
      </c>
      <c r="C20" s="5">
        <v>27100</v>
      </c>
      <c r="D20" s="5">
        <v>2000</v>
      </c>
      <c r="E20" s="8">
        <v>1206.039</v>
      </c>
      <c r="F20" s="8">
        <f t="shared" si="4"/>
        <v>60.301949999999998</v>
      </c>
      <c r="G20" s="5">
        <v>2000</v>
      </c>
      <c r="H20" s="8">
        <v>1206</v>
      </c>
      <c r="I20" s="5">
        <f t="shared" si="1"/>
        <v>-794</v>
      </c>
      <c r="J20" s="6">
        <f t="shared" si="0"/>
        <v>60.3</v>
      </c>
      <c r="M20" s="36"/>
      <c r="N20" s="36"/>
      <c r="O20" s="36"/>
    </row>
    <row r="21" spans="1:15" x14ac:dyDescent="0.25">
      <c r="A21" s="11">
        <v>5</v>
      </c>
      <c r="B21" s="12" t="s">
        <v>23</v>
      </c>
      <c r="C21" s="5">
        <v>1700</v>
      </c>
      <c r="D21" s="5">
        <v>0</v>
      </c>
      <c r="E21" s="8">
        <v>45.472999999999999</v>
      </c>
      <c r="F21" s="8" t="e">
        <f t="shared" si="4"/>
        <v>#DIV/0!</v>
      </c>
      <c r="G21" s="5">
        <v>0</v>
      </c>
      <c r="H21" s="8">
        <v>45.5</v>
      </c>
      <c r="I21" s="5">
        <f t="shared" si="1"/>
        <v>45.5</v>
      </c>
      <c r="J21" s="6" t="e">
        <f t="shared" si="0"/>
        <v>#DIV/0!</v>
      </c>
      <c r="M21" s="36"/>
      <c r="N21" s="36"/>
      <c r="O21" s="36"/>
    </row>
    <row r="22" spans="1:15" x14ac:dyDescent="0.25">
      <c r="A22" s="13">
        <v>6</v>
      </c>
      <c r="B22" s="14" t="s">
        <v>24</v>
      </c>
      <c r="C22" s="5">
        <v>1785</v>
      </c>
      <c r="D22" s="5">
        <v>0</v>
      </c>
      <c r="E22" s="8">
        <v>150</v>
      </c>
      <c r="F22" s="8" t="e">
        <f t="shared" si="4"/>
        <v>#DIV/0!</v>
      </c>
      <c r="G22" s="5">
        <v>0</v>
      </c>
      <c r="H22" s="8">
        <v>150</v>
      </c>
      <c r="I22" s="5">
        <f t="shared" si="1"/>
        <v>150</v>
      </c>
      <c r="J22" s="6" t="e">
        <f t="shared" si="0"/>
        <v>#DIV/0!</v>
      </c>
    </row>
    <row r="23" spans="1:15" ht="23.25" x14ac:dyDescent="0.25">
      <c r="A23" s="11">
        <v>7</v>
      </c>
      <c r="B23" s="15" t="s">
        <v>25</v>
      </c>
      <c r="C23" s="5">
        <v>1500</v>
      </c>
      <c r="D23" s="5">
        <v>100</v>
      </c>
      <c r="E23" s="5">
        <v>43.4</v>
      </c>
      <c r="F23" s="8">
        <f t="shared" si="4"/>
        <v>43.4</v>
      </c>
      <c r="G23" s="5">
        <v>100</v>
      </c>
      <c r="H23" s="5">
        <v>43.4</v>
      </c>
      <c r="I23" s="5">
        <f t="shared" si="1"/>
        <v>-56.6</v>
      </c>
      <c r="J23" s="6">
        <f>H23*100/G23</f>
        <v>43.4</v>
      </c>
    </row>
    <row r="24" spans="1:15" x14ac:dyDescent="0.25">
      <c r="A24" s="13">
        <v>8</v>
      </c>
      <c r="B24" s="16" t="s">
        <v>26</v>
      </c>
      <c r="C24" s="5">
        <v>1800</v>
      </c>
      <c r="D24" s="5">
        <v>100</v>
      </c>
      <c r="E24" s="8">
        <v>43.277000000000001</v>
      </c>
      <c r="F24" s="8">
        <f t="shared" si="4"/>
        <v>43.277000000000001</v>
      </c>
      <c r="G24" s="5">
        <v>100</v>
      </c>
      <c r="H24" s="8">
        <v>43.3</v>
      </c>
      <c r="I24" s="5">
        <f t="shared" si="1"/>
        <v>-56.7</v>
      </c>
      <c r="J24" s="6">
        <f>H24*100/G24</f>
        <v>43.3</v>
      </c>
      <c r="M24" s="36"/>
      <c r="N24" s="36"/>
      <c r="O24" s="36"/>
    </row>
    <row r="25" spans="1:15" ht="34.5" x14ac:dyDescent="0.25">
      <c r="A25" s="11">
        <v>9</v>
      </c>
      <c r="B25" s="15" t="s">
        <v>27</v>
      </c>
      <c r="C25" s="5">
        <v>500</v>
      </c>
      <c r="D25" s="5">
        <v>0</v>
      </c>
      <c r="E25" s="5">
        <v>1200</v>
      </c>
      <c r="F25" s="8" t="e">
        <f t="shared" si="4"/>
        <v>#DIV/0!</v>
      </c>
      <c r="G25" s="5">
        <v>0</v>
      </c>
      <c r="H25" s="5">
        <v>1200</v>
      </c>
      <c r="I25" s="5">
        <f t="shared" si="1"/>
        <v>1200</v>
      </c>
      <c r="J25" s="6" t="e">
        <f>H25*100/G25</f>
        <v>#DIV/0!</v>
      </c>
    </row>
    <row r="26" spans="1:15" ht="23.25" x14ac:dyDescent="0.25">
      <c r="A26" s="13">
        <v>10</v>
      </c>
      <c r="B26" s="17" t="s">
        <v>28</v>
      </c>
      <c r="C26" s="5">
        <v>60464.800000000003</v>
      </c>
      <c r="D26" s="5">
        <v>0</v>
      </c>
      <c r="E26" s="5">
        <v>1680.2</v>
      </c>
      <c r="F26" s="8" t="e">
        <f t="shared" si="4"/>
        <v>#DIV/0!</v>
      </c>
      <c r="G26" s="5">
        <v>0</v>
      </c>
      <c r="H26" s="5">
        <v>1680.2</v>
      </c>
      <c r="I26" s="5">
        <f t="shared" si="1"/>
        <v>1680.2</v>
      </c>
      <c r="J26" s="6" t="e">
        <f>H26*100/G26</f>
        <v>#DIV/0!</v>
      </c>
    </row>
    <row r="27" spans="1:15" ht="22.5" x14ac:dyDescent="0.25">
      <c r="A27" s="11">
        <v>11</v>
      </c>
      <c r="B27" s="3" t="s">
        <v>29</v>
      </c>
      <c r="C27" s="5">
        <v>6200</v>
      </c>
      <c r="D27" s="5">
        <v>300</v>
      </c>
      <c r="E27" s="5">
        <v>0</v>
      </c>
      <c r="F27" s="8">
        <f t="shared" si="4"/>
        <v>0</v>
      </c>
      <c r="G27" s="5">
        <v>300</v>
      </c>
      <c r="H27" s="5">
        <v>0</v>
      </c>
      <c r="I27" s="5">
        <f t="shared" si="1"/>
        <v>-300</v>
      </c>
      <c r="J27" s="6">
        <f t="shared" si="0"/>
        <v>0</v>
      </c>
    </row>
    <row r="28" spans="1:15" ht="23.25" x14ac:dyDescent="0.25">
      <c r="A28" s="13">
        <v>12</v>
      </c>
      <c r="B28" s="15" t="s">
        <v>30</v>
      </c>
      <c r="C28" s="5">
        <v>0</v>
      </c>
      <c r="D28" s="5">
        <v>0</v>
      </c>
      <c r="E28" s="5">
        <v>0</v>
      </c>
      <c r="F28" s="8" t="e">
        <f t="shared" si="4"/>
        <v>#DIV/0!</v>
      </c>
      <c r="G28" s="5">
        <v>0</v>
      </c>
      <c r="H28" s="5">
        <v>0</v>
      </c>
      <c r="I28" s="5">
        <f t="shared" si="1"/>
        <v>0</v>
      </c>
      <c r="J28" s="6">
        <v>0</v>
      </c>
    </row>
    <row r="29" spans="1:15" x14ac:dyDescent="0.25">
      <c r="A29" s="11">
        <v>13</v>
      </c>
      <c r="B29" s="14" t="s">
        <v>31</v>
      </c>
      <c r="C29" s="5">
        <v>3000</v>
      </c>
      <c r="D29" s="5">
        <v>200</v>
      </c>
      <c r="E29" s="8">
        <v>140</v>
      </c>
      <c r="F29" s="8">
        <f t="shared" si="4"/>
        <v>70</v>
      </c>
      <c r="G29" s="5">
        <v>200</v>
      </c>
      <c r="H29" s="8">
        <v>140</v>
      </c>
      <c r="I29" s="5">
        <f t="shared" si="1"/>
        <v>-60</v>
      </c>
      <c r="J29" s="6">
        <f t="shared" si="0"/>
        <v>70</v>
      </c>
    </row>
    <row r="30" spans="1:15" ht="23.25" customHeight="1" x14ac:dyDescent="0.25">
      <c r="A30" s="61" t="s">
        <v>32</v>
      </c>
      <c r="B30" s="62"/>
      <c r="C30" s="18">
        <v>1000</v>
      </c>
      <c r="D30" s="18">
        <v>0</v>
      </c>
      <c r="E30" s="7">
        <v>0</v>
      </c>
      <c r="F30" s="8" t="e">
        <f t="shared" si="4"/>
        <v>#DIV/0!</v>
      </c>
      <c r="G30" s="18">
        <v>1000</v>
      </c>
      <c r="H30" s="7">
        <v>0</v>
      </c>
      <c r="I30" s="7">
        <f t="shared" si="1"/>
        <v>-1000</v>
      </c>
      <c r="J30" s="6">
        <f t="shared" si="0"/>
        <v>0</v>
      </c>
    </row>
    <row r="31" spans="1:15" ht="23.25" customHeight="1" x14ac:dyDescent="0.25">
      <c r="A31" s="25"/>
      <c r="B31" s="25"/>
      <c r="C31" s="26"/>
      <c r="D31" s="26"/>
      <c r="E31" s="26"/>
      <c r="F31" s="27"/>
      <c r="G31" s="26"/>
      <c r="H31" s="26"/>
      <c r="I31" s="26"/>
      <c r="J31" s="28"/>
    </row>
    <row r="32" spans="1:15" x14ac:dyDescent="0.25">
      <c r="A32" s="19"/>
      <c r="B32" s="19"/>
      <c r="C32" s="20"/>
      <c r="D32" s="21"/>
      <c r="E32" s="21"/>
      <c r="F32" s="21"/>
      <c r="G32" s="21"/>
      <c r="H32" s="22" t="s">
        <v>33</v>
      </c>
      <c r="I32" s="23"/>
      <c r="J32" s="19"/>
    </row>
    <row r="33" spans="1:10" x14ac:dyDescent="0.25">
      <c r="A33" s="57" t="s">
        <v>34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10" x14ac:dyDescent="0.25">
      <c r="A34" s="58" t="s">
        <v>35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x14ac:dyDescent="0.25">
      <c r="A35" s="58" t="s">
        <v>39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x14ac:dyDescent="0.25">
      <c r="D36" s="24"/>
      <c r="E36" s="24"/>
      <c r="F36" s="24"/>
      <c r="G36" s="24"/>
      <c r="H36" s="24"/>
    </row>
  </sheetData>
  <mergeCells count="15">
    <mergeCell ref="A1:J1"/>
    <mergeCell ref="H3:J3"/>
    <mergeCell ref="A4:A5"/>
    <mergeCell ref="B4:B5"/>
    <mergeCell ref="C4:C5"/>
    <mergeCell ref="D4:F4"/>
    <mergeCell ref="G4:J4"/>
    <mergeCell ref="A33:J33"/>
    <mergeCell ref="A34:J34"/>
    <mergeCell ref="A35:J35"/>
    <mergeCell ref="A6:B6"/>
    <mergeCell ref="A7:B7"/>
    <mergeCell ref="A11:B11"/>
    <mergeCell ref="A16:B16"/>
    <mergeCell ref="A30:B30"/>
  </mergeCells>
  <pageMargins left="1.24" right="0.2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tabSelected="1" workbookViewId="0">
      <selection activeCell="S24" sqref="S24"/>
    </sheetView>
  </sheetViews>
  <sheetFormatPr defaultRowHeight="15" x14ac:dyDescent="0.25"/>
  <cols>
    <col min="1" max="1" width="2.7109375" customWidth="1"/>
    <col min="2" max="2" width="11.5703125" customWidth="1"/>
    <col min="3" max="3" width="16" customWidth="1"/>
    <col min="4" max="4" width="12" customWidth="1"/>
  </cols>
  <sheetData>
    <row r="2" spans="2:11" ht="30" customHeight="1" x14ac:dyDescent="0.25">
      <c r="B2" s="65" t="s">
        <v>84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2:11" x14ac:dyDescent="0.25">
      <c r="B4" s="30" t="s">
        <v>85</v>
      </c>
      <c r="C4" s="30"/>
      <c r="D4" s="31"/>
      <c r="E4" s="1"/>
      <c r="F4" s="1"/>
      <c r="G4" s="1"/>
      <c r="H4" s="2"/>
      <c r="I4" s="66" t="s">
        <v>0</v>
      </c>
      <c r="J4" s="66"/>
      <c r="K4" s="66"/>
    </row>
    <row r="5" spans="2:11" x14ac:dyDescent="0.25">
      <c r="B5" s="67" t="s">
        <v>1</v>
      </c>
      <c r="C5" s="69" t="s">
        <v>2</v>
      </c>
      <c r="D5" s="71" t="s">
        <v>3</v>
      </c>
      <c r="E5" s="73" t="s">
        <v>82</v>
      </c>
      <c r="F5" s="74"/>
      <c r="G5" s="75"/>
      <c r="H5" s="76" t="s">
        <v>83</v>
      </c>
      <c r="I5" s="77"/>
      <c r="J5" s="77"/>
      <c r="K5" s="78"/>
    </row>
    <row r="6" spans="2:11" ht="22.5" x14ac:dyDescent="0.25">
      <c r="B6" s="68"/>
      <c r="C6" s="70"/>
      <c r="D6" s="72"/>
      <c r="E6" s="3" t="s">
        <v>4</v>
      </c>
      <c r="F6" s="4" t="s">
        <v>5</v>
      </c>
      <c r="G6" s="3" t="s">
        <v>6</v>
      </c>
      <c r="H6" s="3" t="s">
        <v>4</v>
      </c>
      <c r="I6" s="5" t="s">
        <v>5</v>
      </c>
      <c r="J6" s="5" t="s">
        <v>7</v>
      </c>
      <c r="K6" s="13" t="s">
        <v>6</v>
      </c>
    </row>
    <row r="7" spans="2:11" x14ac:dyDescent="0.25">
      <c r="B7" s="59" t="s">
        <v>8</v>
      </c>
      <c r="C7" s="59"/>
      <c r="D7" s="6">
        <f>D8+D12+D17</f>
        <v>235899.8</v>
      </c>
      <c r="E7" s="6">
        <f>E8+E12+E17</f>
        <v>25150</v>
      </c>
      <c r="F7" s="6">
        <f>F8+F12+F17</f>
        <v>30530.303999999996</v>
      </c>
      <c r="G7" s="6">
        <f>F7*100/E7</f>
        <v>121.39285884691847</v>
      </c>
      <c r="H7" s="6">
        <f>H8+H12+H17</f>
        <v>36350</v>
      </c>
      <c r="I7" s="6">
        <f>I8+I12+I17</f>
        <v>220137.88</v>
      </c>
      <c r="J7" s="6">
        <f>J8+J12+J17</f>
        <v>183787.88</v>
      </c>
      <c r="K7" s="6">
        <f>I7*100/H7</f>
        <v>605.60627235213201</v>
      </c>
    </row>
    <row r="8" spans="2:11" ht="20.25" customHeight="1" x14ac:dyDescent="0.25">
      <c r="B8" s="60" t="s">
        <v>9</v>
      </c>
      <c r="C8" s="60"/>
      <c r="D8" s="7">
        <f>D9+D10+D11</f>
        <v>2850</v>
      </c>
      <c r="E8" s="7">
        <f>E9+E10+E11</f>
        <v>0</v>
      </c>
      <c r="F8" s="7">
        <v>0</v>
      </c>
      <c r="G8" s="6">
        <v>0</v>
      </c>
      <c r="H8" s="7">
        <v>0</v>
      </c>
      <c r="I8" s="7">
        <v>0</v>
      </c>
      <c r="J8" s="7">
        <f>I8-H8</f>
        <v>0</v>
      </c>
      <c r="K8" s="6">
        <v>0</v>
      </c>
    </row>
    <row r="9" spans="2:11" x14ac:dyDescent="0.25">
      <c r="B9" s="13">
        <v>1</v>
      </c>
      <c r="C9" s="14" t="s">
        <v>10</v>
      </c>
      <c r="D9" s="5">
        <v>750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5">
        <f t="shared" ref="J9:J31" si="0">I9-H9</f>
        <v>0</v>
      </c>
      <c r="K9" s="6">
        <v>0</v>
      </c>
    </row>
    <row r="10" spans="2:11" x14ac:dyDescent="0.25">
      <c r="B10" s="13">
        <v>2</v>
      </c>
      <c r="C10" s="14" t="s">
        <v>11</v>
      </c>
      <c r="D10" s="5">
        <v>1000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5">
        <f t="shared" si="0"/>
        <v>0</v>
      </c>
      <c r="K10" s="6">
        <v>0</v>
      </c>
    </row>
    <row r="11" spans="2:11" ht="36" customHeight="1" x14ac:dyDescent="0.25">
      <c r="B11" s="13">
        <v>3</v>
      </c>
      <c r="C11" s="32" t="s">
        <v>12</v>
      </c>
      <c r="D11" s="56">
        <v>1100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f t="shared" si="0"/>
        <v>0</v>
      </c>
      <c r="K11" s="6">
        <v>0</v>
      </c>
    </row>
    <row r="12" spans="2:11" x14ac:dyDescent="0.25">
      <c r="B12" s="61" t="s">
        <v>13</v>
      </c>
      <c r="C12" s="62"/>
      <c r="D12" s="7">
        <f>D14+D13+D15+D16</f>
        <v>10000</v>
      </c>
      <c r="E12" s="7">
        <f>E13+E14+E16</f>
        <v>0</v>
      </c>
      <c r="F12" s="7">
        <f>F13+F14+F15+F16</f>
        <v>0</v>
      </c>
      <c r="G12" s="7">
        <f>F12*100/D12</f>
        <v>0</v>
      </c>
      <c r="H12" s="7">
        <v>0</v>
      </c>
      <c r="I12" s="7">
        <f>I13+I14+I15+I16</f>
        <v>0</v>
      </c>
      <c r="J12" s="7">
        <f t="shared" si="0"/>
        <v>0</v>
      </c>
      <c r="K12" s="6">
        <v>0</v>
      </c>
    </row>
    <row r="13" spans="2:11" x14ac:dyDescent="0.25">
      <c r="B13" s="13">
        <v>1</v>
      </c>
      <c r="C13" s="13" t="s">
        <v>14</v>
      </c>
      <c r="D13" s="5"/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f t="shared" si="0"/>
        <v>0</v>
      </c>
      <c r="K13" s="6">
        <v>0</v>
      </c>
    </row>
    <row r="14" spans="2:11" x14ac:dyDescent="0.25">
      <c r="B14" s="33">
        <v>2</v>
      </c>
      <c r="C14" s="12" t="s">
        <v>15</v>
      </c>
      <c r="D14" s="5">
        <v>10000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5">
        <f t="shared" si="0"/>
        <v>0</v>
      </c>
      <c r="K14" s="6">
        <v>0</v>
      </c>
    </row>
    <row r="15" spans="2:11" x14ac:dyDescent="0.25">
      <c r="B15" s="33">
        <v>3</v>
      </c>
      <c r="C15" s="34" t="s">
        <v>16</v>
      </c>
      <c r="D15" s="5">
        <v>0</v>
      </c>
      <c r="E15" s="8">
        <v>0</v>
      </c>
      <c r="F15" s="8">
        <v>0</v>
      </c>
      <c r="G15" s="8"/>
      <c r="H15" s="8">
        <v>0</v>
      </c>
      <c r="I15" s="8">
        <v>0</v>
      </c>
      <c r="J15" s="5"/>
      <c r="K15" s="6"/>
    </row>
    <row r="16" spans="2:11" ht="57" x14ac:dyDescent="0.25">
      <c r="B16" s="13">
        <v>4</v>
      </c>
      <c r="C16" s="35" t="s">
        <v>17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6">
        <v>0</v>
      </c>
    </row>
    <row r="17" spans="2:11" x14ac:dyDescent="0.25">
      <c r="B17" s="63" t="s">
        <v>58</v>
      </c>
      <c r="C17" s="64"/>
      <c r="D17" s="7">
        <f>D18+D19+D20+D21+D22+D23+D24+D25+D26+D27+D28+D29+D30+D31</f>
        <v>223049.8</v>
      </c>
      <c r="E17" s="7">
        <f>E18+E19+E20+E21+E22+E23+E24+E25+E26+E27+E28+E29+E30+E31</f>
        <v>25150</v>
      </c>
      <c r="F17" s="7">
        <f>F18+F19+F21+F20+F22+F23+F24+F25+F27+F28+F26+F29+F30</f>
        <v>30530.303999999996</v>
      </c>
      <c r="G17" s="10">
        <f t="shared" ref="G17:G31" si="1">F17*100/E17</f>
        <v>121.39285884691847</v>
      </c>
      <c r="H17" s="7">
        <v>36350</v>
      </c>
      <c r="I17" s="7">
        <f>I18+I19+I20+I21+I22+I23+I24+I25+I27+I28+I26+I29+I30</f>
        <v>220137.88</v>
      </c>
      <c r="J17" s="7">
        <f t="shared" si="0"/>
        <v>183787.88</v>
      </c>
      <c r="K17" s="6">
        <f t="shared" ref="K17:K31" si="2">I17*100/H17</f>
        <v>605.60627235213201</v>
      </c>
    </row>
    <row r="18" spans="2:11" x14ac:dyDescent="0.25">
      <c r="B18" s="55">
        <v>1</v>
      </c>
      <c r="C18" s="12" t="s">
        <v>19</v>
      </c>
      <c r="D18" s="5">
        <v>104300</v>
      </c>
      <c r="E18" s="5">
        <v>11500</v>
      </c>
      <c r="F18" s="8">
        <v>18779.3</v>
      </c>
      <c r="G18" s="8">
        <f>F18*100/E18</f>
        <v>163.29826086956521</v>
      </c>
      <c r="H18" s="5">
        <f>'9-сар '!G17+'10-р сар '!E18</f>
        <v>86500</v>
      </c>
      <c r="I18" s="8">
        <f>'9-сар '!H17+'10-р сар '!F18</f>
        <v>102616.74</v>
      </c>
      <c r="J18" s="5">
        <f>I18-H18</f>
        <v>16116.740000000005</v>
      </c>
      <c r="K18" s="6">
        <f>I18*100/H18</f>
        <v>118.63206936416185</v>
      </c>
    </row>
    <row r="19" spans="2:11" x14ac:dyDescent="0.25">
      <c r="B19" s="13">
        <v>2</v>
      </c>
      <c r="C19" s="14" t="s">
        <v>20</v>
      </c>
      <c r="D19" s="5">
        <v>10000</v>
      </c>
      <c r="E19" s="5">
        <v>1000</v>
      </c>
      <c r="F19" s="8">
        <v>43.68</v>
      </c>
      <c r="G19" s="8">
        <f t="shared" si="1"/>
        <v>4.3680000000000003</v>
      </c>
      <c r="H19" s="5">
        <f>'9-сар '!G18+'10-р сар '!E19</f>
        <v>8000</v>
      </c>
      <c r="I19" s="8">
        <f>'9-сар '!H18+'10-р сар '!F19</f>
        <v>369.36500000000001</v>
      </c>
      <c r="J19" s="5">
        <f t="shared" si="0"/>
        <v>-7630.6350000000002</v>
      </c>
      <c r="K19" s="6">
        <f t="shared" si="2"/>
        <v>4.6170625000000003</v>
      </c>
    </row>
    <row r="20" spans="2:11" ht="34.5" x14ac:dyDescent="0.25">
      <c r="B20" s="55">
        <v>3</v>
      </c>
      <c r="C20" s="15" t="s">
        <v>21</v>
      </c>
      <c r="D20" s="5">
        <v>3000</v>
      </c>
      <c r="E20" s="5">
        <v>0</v>
      </c>
      <c r="F20" s="5">
        <v>0</v>
      </c>
      <c r="G20" s="8" t="e">
        <f t="shared" si="1"/>
        <v>#DIV/0!</v>
      </c>
      <c r="H20" s="5">
        <f>'9-сар '!G19+'10-р сар '!E20</f>
        <v>3000</v>
      </c>
      <c r="I20" s="5">
        <f>'9-сар '!H19+'10-р сар '!F20</f>
        <v>1340</v>
      </c>
      <c r="J20" s="5">
        <f>I20-H20</f>
        <v>-1660</v>
      </c>
      <c r="K20" s="6">
        <f>I20*100/H20</f>
        <v>44.666666666666664</v>
      </c>
    </row>
    <row r="21" spans="2:11" x14ac:dyDescent="0.25">
      <c r="B21" s="13">
        <v>4</v>
      </c>
      <c r="C21" s="14" t="s">
        <v>22</v>
      </c>
      <c r="D21" s="5">
        <v>27100</v>
      </c>
      <c r="E21" s="5">
        <v>2300</v>
      </c>
      <c r="F21" s="8">
        <v>2768.3</v>
      </c>
      <c r="G21" s="8">
        <f t="shared" si="1"/>
        <v>120.36086956521739</v>
      </c>
      <c r="H21" s="5">
        <f>'9-сар '!G20+'10-р сар '!E21</f>
        <v>11500</v>
      </c>
      <c r="I21" s="8">
        <f>'9-сар '!H20+'10-р сар '!F21</f>
        <v>23946.547999999995</v>
      </c>
      <c r="J21" s="5">
        <f t="shared" si="0"/>
        <v>12446.547999999995</v>
      </c>
      <c r="K21" s="6">
        <f t="shared" si="2"/>
        <v>208.23085217391298</v>
      </c>
    </row>
    <row r="22" spans="2:11" x14ac:dyDescent="0.25">
      <c r="B22" s="55">
        <v>5</v>
      </c>
      <c r="C22" s="12" t="s">
        <v>23</v>
      </c>
      <c r="D22" s="5">
        <v>1700</v>
      </c>
      <c r="E22" s="5">
        <v>0</v>
      </c>
      <c r="F22" s="8">
        <v>0</v>
      </c>
      <c r="G22" s="8">
        <v>0</v>
      </c>
      <c r="H22" s="5">
        <f>'9-сар '!G21+'10-р сар '!E22</f>
        <v>1600</v>
      </c>
      <c r="I22" s="8">
        <f>'9-сар '!H21+'10-р сар '!E22</f>
        <v>218.09700000000001</v>
      </c>
      <c r="J22" s="5">
        <f t="shared" si="0"/>
        <v>-1381.903</v>
      </c>
      <c r="K22" s="6">
        <f t="shared" si="2"/>
        <v>13.631062500000001</v>
      </c>
    </row>
    <row r="23" spans="2:11" x14ac:dyDescent="0.25">
      <c r="B23" s="13">
        <v>6</v>
      </c>
      <c r="C23" s="14" t="s">
        <v>24</v>
      </c>
      <c r="D23" s="5">
        <v>1785</v>
      </c>
      <c r="E23" s="5">
        <v>250</v>
      </c>
      <c r="F23" s="8">
        <v>120</v>
      </c>
      <c r="G23" s="8">
        <f t="shared" si="1"/>
        <v>48</v>
      </c>
      <c r="H23" s="5">
        <f>'9-сар '!G22+'10-р сар '!E23</f>
        <v>1250</v>
      </c>
      <c r="I23" s="8">
        <f>'9-сар '!H22+'10-р сар '!F23</f>
        <v>510</v>
      </c>
      <c r="J23" s="5">
        <f t="shared" si="0"/>
        <v>-740</v>
      </c>
      <c r="K23" s="6">
        <f t="shared" si="2"/>
        <v>40.799999999999997</v>
      </c>
    </row>
    <row r="24" spans="2:11" ht="34.5" x14ac:dyDescent="0.25">
      <c r="B24" s="55">
        <v>7</v>
      </c>
      <c r="C24" s="15" t="s">
        <v>25</v>
      </c>
      <c r="D24" s="5">
        <v>1500</v>
      </c>
      <c r="E24" s="5">
        <v>200</v>
      </c>
      <c r="F24" s="5">
        <v>27.5</v>
      </c>
      <c r="G24" s="8">
        <f t="shared" si="1"/>
        <v>13.75</v>
      </c>
      <c r="H24" s="5">
        <f>'9-сар '!G23+'10-р сар '!E24</f>
        <v>1100</v>
      </c>
      <c r="I24" s="5">
        <f>'9-сар '!H23+'10-р сар '!F24</f>
        <v>246.6</v>
      </c>
      <c r="J24" s="5">
        <f t="shared" si="0"/>
        <v>-853.4</v>
      </c>
      <c r="K24" s="6">
        <f>I24*100/H24</f>
        <v>22.418181818181818</v>
      </c>
    </row>
    <row r="25" spans="2:11" x14ac:dyDescent="0.25">
      <c r="B25" s="13">
        <v>8</v>
      </c>
      <c r="C25" s="16" t="s">
        <v>26</v>
      </c>
      <c r="D25" s="5">
        <v>1800</v>
      </c>
      <c r="E25" s="5">
        <v>200</v>
      </c>
      <c r="F25" s="8">
        <v>139.72399999999999</v>
      </c>
      <c r="G25" s="8">
        <f t="shared" si="1"/>
        <v>69.861999999999995</v>
      </c>
      <c r="H25" s="5">
        <f>'9-сар '!G24+'10-р сар '!E25</f>
        <v>1400</v>
      </c>
      <c r="I25" s="8">
        <f>'9-сар '!H24+'10-р сар '!F25</f>
        <v>528.53</v>
      </c>
      <c r="J25" s="5">
        <f t="shared" si="0"/>
        <v>-871.47</v>
      </c>
      <c r="K25" s="6">
        <f>I25*100/H25</f>
        <v>37.752142857142857</v>
      </c>
    </row>
    <row r="26" spans="2:11" ht="45.75" x14ac:dyDescent="0.25">
      <c r="B26" s="55">
        <v>9</v>
      </c>
      <c r="C26" s="15" t="s">
        <v>27</v>
      </c>
      <c r="D26" s="5">
        <v>1200</v>
      </c>
      <c r="E26" s="5">
        <v>0</v>
      </c>
      <c r="F26" s="5">
        <v>1550</v>
      </c>
      <c r="G26" s="8">
        <v>0</v>
      </c>
      <c r="H26" s="5">
        <v>500</v>
      </c>
      <c r="I26" s="5">
        <f>'9-сар '!H25+'10-р сар '!F26</f>
        <v>2810</v>
      </c>
      <c r="J26" s="5">
        <f t="shared" si="0"/>
        <v>2310</v>
      </c>
      <c r="K26" s="6">
        <f>I26*100/H26</f>
        <v>562</v>
      </c>
    </row>
    <row r="27" spans="2:11" ht="45.75" x14ac:dyDescent="0.25">
      <c r="B27" s="13">
        <v>10</v>
      </c>
      <c r="C27" s="17" t="s">
        <v>28</v>
      </c>
      <c r="D27" s="5">
        <v>60464.800000000003</v>
      </c>
      <c r="E27" s="5">
        <v>7000</v>
      </c>
      <c r="F27" s="5">
        <v>6961.8</v>
      </c>
      <c r="G27" s="8">
        <v>0</v>
      </c>
      <c r="H27" s="5">
        <v>27593</v>
      </c>
      <c r="I27" s="5">
        <f>'9-сар '!H26+'10-р сар '!F27</f>
        <v>17269</v>
      </c>
      <c r="J27" s="5">
        <v>0</v>
      </c>
      <c r="K27" s="6">
        <v>0</v>
      </c>
    </row>
    <row r="28" spans="2:11" ht="33.75" x14ac:dyDescent="0.25">
      <c r="B28" s="55">
        <v>11</v>
      </c>
      <c r="C28" s="3" t="s">
        <v>29</v>
      </c>
      <c r="D28" s="5">
        <v>6200</v>
      </c>
      <c r="E28" s="5">
        <v>600</v>
      </c>
      <c r="F28" s="5">
        <v>0</v>
      </c>
      <c r="G28" s="8">
        <f t="shared" si="1"/>
        <v>0</v>
      </c>
      <c r="H28" s="5">
        <f>'9-сар '!G27+'10-р сар '!E28</f>
        <v>4900</v>
      </c>
      <c r="I28" s="5">
        <f>'9-сар '!H27+'10-р сар '!F28</f>
        <v>273</v>
      </c>
      <c r="J28" s="5">
        <f t="shared" si="0"/>
        <v>-4627</v>
      </c>
      <c r="K28" s="6">
        <f t="shared" si="2"/>
        <v>5.5714285714285712</v>
      </c>
    </row>
    <row r="29" spans="2:11" ht="34.5" x14ac:dyDescent="0.25">
      <c r="B29" s="13">
        <v>12</v>
      </c>
      <c r="C29" s="15" t="s">
        <v>30</v>
      </c>
      <c r="D29" s="5">
        <v>0</v>
      </c>
      <c r="E29" s="5">
        <v>0</v>
      </c>
      <c r="F29" s="5">
        <v>0</v>
      </c>
      <c r="G29" s="8">
        <v>0</v>
      </c>
      <c r="H29" s="5">
        <v>0</v>
      </c>
      <c r="I29" s="5">
        <f>'9-сар '!H28+'10-р сар '!F29</f>
        <v>62640</v>
      </c>
      <c r="J29" s="5">
        <f t="shared" si="0"/>
        <v>62640</v>
      </c>
      <c r="K29" s="6">
        <v>0</v>
      </c>
    </row>
    <row r="30" spans="2:11" x14ac:dyDescent="0.25">
      <c r="B30" s="55">
        <v>13</v>
      </c>
      <c r="C30" s="14" t="s">
        <v>31</v>
      </c>
      <c r="D30" s="5">
        <v>3000</v>
      </c>
      <c r="E30" s="5">
        <v>2000</v>
      </c>
      <c r="F30" s="8">
        <v>140</v>
      </c>
      <c r="G30" s="8">
        <f t="shared" si="1"/>
        <v>7</v>
      </c>
      <c r="H30" s="5">
        <f>'9-сар '!G29+'10-р сар '!E30</f>
        <v>4700</v>
      </c>
      <c r="I30" s="8">
        <f>'9-сар '!H29+'10-р сар '!F30</f>
        <v>7370</v>
      </c>
      <c r="J30" s="5">
        <f t="shared" si="0"/>
        <v>2670</v>
      </c>
      <c r="K30" s="6">
        <f t="shared" si="2"/>
        <v>156.80851063829786</v>
      </c>
    </row>
    <row r="31" spans="2:11" ht="27.75" customHeight="1" x14ac:dyDescent="0.25">
      <c r="B31" s="61" t="s">
        <v>32</v>
      </c>
      <c r="C31" s="62"/>
      <c r="D31" s="18">
        <v>1000</v>
      </c>
      <c r="E31" s="18">
        <v>100</v>
      </c>
      <c r="F31" s="7">
        <v>0</v>
      </c>
      <c r="G31" s="8">
        <f t="shared" si="1"/>
        <v>0</v>
      </c>
      <c r="H31" s="5">
        <f>'8-р сар '!H32+'9-сар '!E31</f>
        <v>0</v>
      </c>
      <c r="I31" s="7">
        <v>0</v>
      </c>
      <c r="J31" s="7">
        <f t="shared" si="0"/>
        <v>0</v>
      </c>
      <c r="K31" s="6" t="e">
        <f t="shared" si="2"/>
        <v>#DIV/0!</v>
      </c>
    </row>
    <row r="32" spans="2:11" x14ac:dyDescent="0.25">
      <c r="B32" s="25"/>
      <c r="C32" s="25"/>
      <c r="D32" s="26"/>
      <c r="E32" s="26"/>
      <c r="F32" s="26"/>
      <c r="G32" s="27"/>
      <c r="H32" s="26"/>
      <c r="I32" s="26"/>
      <c r="J32" s="26"/>
      <c r="K32" s="28"/>
    </row>
    <row r="33" spans="2:11" x14ac:dyDescent="0.25">
      <c r="B33" s="19"/>
      <c r="C33" s="19"/>
      <c r="D33" s="42"/>
      <c r="E33" s="21"/>
      <c r="F33" s="21"/>
      <c r="G33" s="21"/>
      <c r="H33" s="21"/>
      <c r="I33" s="22" t="s">
        <v>33</v>
      </c>
      <c r="J33" s="23"/>
      <c r="K33" s="19"/>
    </row>
    <row r="34" spans="2:11" x14ac:dyDescent="0.25">
      <c r="B34" s="57" t="s">
        <v>75</v>
      </c>
      <c r="C34" s="57"/>
      <c r="D34" s="57"/>
      <c r="E34" s="57"/>
      <c r="F34" s="57"/>
      <c r="G34" s="57"/>
      <c r="H34" s="57"/>
      <c r="I34" s="57"/>
      <c r="J34" s="57"/>
      <c r="K34" s="57"/>
    </row>
    <row r="35" spans="2:11" x14ac:dyDescent="0.25">
      <c r="B35" s="58" t="s">
        <v>77</v>
      </c>
      <c r="C35" s="58"/>
      <c r="D35" s="58"/>
      <c r="E35" s="58"/>
      <c r="F35" s="58"/>
      <c r="G35" s="58"/>
      <c r="H35" s="58"/>
      <c r="I35" s="58"/>
      <c r="J35" s="58"/>
      <c r="K35" s="58"/>
    </row>
    <row r="36" spans="2:11" x14ac:dyDescent="0.25">
      <c r="B36" s="58" t="s">
        <v>81</v>
      </c>
      <c r="C36" s="58"/>
      <c r="D36" s="58"/>
      <c r="E36" s="58"/>
      <c r="F36" s="58"/>
      <c r="G36" s="58"/>
      <c r="H36" s="58"/>
      <c r="I36" s="58"/>
      <c r="J36" s="58"/>
      <c r="K36" s="58"/>
    </row>
  </sheetData>
  <mergeCells count="15">
    <mergeCell ref="B35:K35"/>
    <mergeCell ref="B36:K36"/>
    <mergeCell ref="B7:C7"/>
    <mergeCell ref="B8:C8"/>
    <mergeCell ref="B12:C12"/>
    <mergeCell ref="B17:C17"/>
    <mergeCell ref="B31:C31"/>
    <mergeCell ref="B34:K34"/>
    <mergeCell ref="B2:K2"/>
    <mergeCell ref="I4:K4"/>
    <mergeCell ref="B5:B6"/>
    <mergeCell ref="C5:C6"/>
    <mergeCell ref="D5:D6"/>
    <mergeCell ref="E5:G5"/>
    <mergeCell ref="H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3" workbookViewId="0">
      <selection activeCell="N30" sqref="N30"/>
    </sheetView>
  </sheetViews>
  <sheetFormatPr defaultRowHeight="15" x14ac:dyDescent="0.25"/>
  <cols>
    <col min="1" max="1" width="5" customWidth="1"/>
    <col min="2" max="2" width="16.85546875" customWidth="1"/>
    <col min="4" max="4" width="8" customWidth="1"/>
    <col min="5" max="5" width="8.42578125" customWidth="1"/>
    <col min="6" max="6" width="7.42578125" customWidth="1"/>
    <col min="7" max="7" width="7.140625" customWidth="1"/>
    <col min="8" max="8" width="8" customWidth="1"/>
    <col min="9" max="10" width="7.7109375" customWidth="1"/>
    <col min="14" max="14" width="14.85546875" customWidth="1"/>
    <col min="15" max="15" width="17.42578125" customWidth="1"/>
    <col min="16" max="16" width="16.5703125" customWidth="1"/>
    <col min="18" max="18" width="12.42578125" customWidth="1"/>
  </cols>
  <sheetData>
    <row r="1" spans="1:18" ht="31.5" customHeight="1" x14ac:dyDescent="0.25">
      <c r="A1" s="65" t="s">
        <v>41</v>
      </c>
      <c r="B1" s="65"/>
      <c r="C1" s="65"/>
      <c r="D1" s="65"/>
      <c r="E1" s="65"/>
      <c r="F1" s="65"/>
      <c r="G1" s="65"/>
      <c r="H1" s="65"/>
      <c r="I1" s="65"/>
      <c r="J1" s="65"/>
    </row>
    <row r="2" spans="1:18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8" x14ac:dyDescent="0.25">
      <c r="A3" s="30" t="s">
        <v>42</v>
      </c>
      <c r="B3" s="30"/>
      <c r="C3" s="31"/>
      <c r="D3" s="1"/>
      <c r="E3" s="1"/>
      <c r="F3" s="1"/>
      <c r="G3" s="2"/>
      <c r="H3" s="66" t="s">
        <v>0</v>
      </c>
      <c r="I3" s="66"/>
      <c r="J3" s="66"/>
    </row>
    <row r="4" spans="1:18" x14ac:dyDescent="0.25">
      <c r="A4" s="67" t="s">
        <v>1</v>
      </c>
      <c r="B4" s="69" t="s">
        <v>2</v>
      </c>
      <c r="C4" s="71" t="s">
        <v>3</v>
      </c>
      <c r="D4" s="73" t="s">
        <v>43</v>
      </c>
      <c r="E4" s="74"/>
      <c r="F4" s="75"/>
      <c r="G4" s="76" t="s">
        <v>44</v>
      </c>
      <c r="H4" s="77"/>
      <c r="I4" s="77"/>
      <c r="J4" s="78"/>
    </row>
    <row r="5" spans="1:18" ht="22.5" x14ac:dyDescent="0.25">
      <c r="A5" s="68"/>
      <c r="B5" s="70"/>
      <c r="C5" s="72"/>
      <c r="D5" s="3" t="s">
        <v>4</v>
      </c>
      <c r="E5" s="4" t="s">
        <v>5</v>
      </c>
      <c r="F5" s="3" t="s">
        <v>6</v>
      </c>
      <c r="G5" s="3" t="s">
        <v>4</v>
      </c>
      <c r="H5" s="5" t="s">
        <v>5</v>
      </c>
      <c r="I5" s="5" t="s">
        <v>7</v>
      </c>
      <c r="J5" s="13" t="s">
        <v>6</v>
      </c>
    </row>
    <row r="6" spans="1:18" x14ac:dyDescent="0.25">
      <c r="A6" s="59" t="s">
        <v>8</v>
      </c>
      <c r="B6" s="59"/>
      <c r="C6" s="6">
        <f>C7+C11+C16</f>
        <v>235199.8</v>
      </c>
      <c r="D6" s="6">
        <f>D7+D11+D16</f>
        <v>10400</v>
      </c>
      <c r="E6" s="6">
        <f>E7+E11+E16</f>
        <v>9344.9489999999987</v>
      </c>
      <c r="F6" s="6">
        <f>E6*100/D6</f>
        <v>89.855278846153837</v>
      </c>
      <c r="G6" s="6">
        <f>G7+G11+G16</f>
        <v>11400</v>
      </c>
      <c r="H6" s="6">
        <f>H7+H11+H16</f>
        <v>24287.769000000004</v>
      </c>
      <c r="I6" s="6">
        <f>I7+I11+I16</f>
        <v>12887.769000000002</v>
      </c>
      <c r="J6" s="6">
        <f>H6*100/G6</f>
        <v>213.05060526315793</v>
      </c>
    </row>
    <row r="7" spans="1:18" ht="23.25" customHeight="1" x14ac:dyDescent="0.25">
      <c r="A7" s="60" t="s">
        <v>9</v>
      </c>
      <c r="B7" s="60"/>
      <c r="C7" s="7">
        <f>C8+C9+C10</f>
        <v>2850</v>
      </c>
      <c r="D7" s="7">
        <f>D8+D9+D10</f>
        <v>0</v>
      </c>
      <c r="E7" s="7">
        <f>E8+E9+E10</f>
        <v>118.41999999999999</v>
      </c>
      <c r="F7" s="6" t="e">
        <f>E7*100/D7</f>
        <v>#DIV/0!</v>
      </c>
      <c r="G7" s="7">
        <v>0</v>
      </c>
      <c r="H7" s="7">
        <f>H8+H9+H10</f>
        <v>153.40100000000001</v>
      </c>
      <c r="I7" s="7">
        <f>H7-G7</f>
        <v>153.40100000000001</v>
      </c>
      <c r="J7" s="6" t="e">
        <f t="shared" ref="J7:J30" si="0">H7*100/G7</f>
        <v>#DIV/0!</v>
      </c>
      <c r="R7" s="36"/>
    </row>
    <row r="8" spans="1:18" x14ac:dyDescent="0.25">
      <c r="A8" s="13">
        <v>1</v>
      </c>
      <c r="B8" s="14" t="s">
        <v>10</v>
      </c>
      <c r="C8" s="5">
        <v>750</v>
      </c>
      <c r="D8" s="8">
        <v>0</v>
      </c>
      <c r="E8" s="8">
        <v>103.82</v>
      </c>
      <c r="F8" s="8" t="e">
        <f>E8*100/D8</f>
        <v>#DIV/0!</v>
      </c>
      <c r="G8" s="8">
        <v>0</v>
      </c>
      <c r="H8" s="8">
        <v>103.801</v>
      </c>
      <c r="I8" s="5">
        <f t="shared" ref="I8:I30" si="1">H8-G8</f>
        <v>103.801</v>
      </c>
      <c r="J8" s="6" t="e">
        <f t="shared" si="0"/>
        <v>#DIV/0!</v>
      </c>
      <c r="O8" s="36"/>
      <c r="P8" s="37"/>
      <c r="R8" s="36"/>
    </row>
    <row r="9" spans="1:18" x14ac:dyDescent="0.25">
      <c r="A9" s="13">
        <v>2</v>
      </c>
      <c r="B9" s="14" t="s">
        <v>11</v>
      </c>
      <c r="C9" s="5">
        <v>1000</v>
      </c>
      <c r="D9" s="8">
        <v>0</v>
      </c>
      <c r="E9" s="8">
        <v>0</v>
      </c>
      <c r="F9" s="8" t="e">
        <f t="shared" ref="F9:F10" si="2">E9*100/D9</f>
        <v>#DIV/0!</v>
      </c>
      <c r="G9" s="8">
        <v>0</v>
      </c>
      <c r="H9" s="8">
        <v>0</v>
      </c>
      <c r="I9" s="5">
        <f t="shared" si="1"/>
        <v>0</v>
      </c>
      <c r="J9" s="6" t="e">
        <f t="shared" si="0"/>
        <v>#DIV/0!</v>
      </c>
      <c r="R9" s="36"/>
    </row>
    <row r="10" spans="1:18" ht="23.25" customHeight="1" x14ac:dyDescent="0.25">
      <c r="A10" s="13">
        <v>3</v>
      </c>
      <c r="B10" s="32" t="s">
        <v>12</v>
      </c>
      <c r="C10" s="38">
        <v>1100</v>
      </c>
      <c r="D10" s="5">
        <v>0</v>
      </c>
      <c r="E10" s="5">
        <v>14.6</v>
      </c>
      <c r="F10" s="5" t="e">
        <f t="shared" si="2"/>
        <v>#DIV/0!</v>
      </c>
      <c r="G10" s="5">
        <v>0</v>
      </c>
      <c r="H10" s="5">
        <v>49.6</v>
      </c>
      <c r="I10" s="5">
        <f t="shared" si="1"/>
        <v>49.6</v>
      </c>
      <c r="J10" s="6" t="e">
        <f t="shared" si="0"/>
        <v>#DIV/0!</v>
      </c>
      <c r="O10" s="36"/>
      <c r="P10" s="36"/>
      <c r="R10" s="36"/>
    </row>
    <row r="11" spans="1:18" x14ac:dyDescent="0.25">
      <c r="A11" s="61" t="s">
        <v>13</v>
      </c>
      <c r="B11" s="62"/>
      <c r="C11" s="7">
        <f>C13+C12+C14+C15</f>
        <v>10000</v>
      </c>
      <c r="D11" s="7">
        <f>D12+D13+D15</f>
        <v>0</v>
      </c>
      <c r="E11" s="7">
        <f>E12+E13+E14+E15</f>
        <v>541.00099999999998</v>
      </c>
      <c r="F11" s="7">
        <f>E11*100/C11</f>
        <v>5.4100099999999998</v>
      </c>
      <c r="G11" s="7">
        <v>0</v>
      </c>
      <c r="H11" s="7">
        <f>H12+H13+H14+H15</f>
        <v>971.5</v>
      </c>
      <c r="I11" s="7">
        <f t="shared" si="1"/>
        <v>971.5</v>
      </c>
      <c r="J11" s="6" t="e">
        <f>H11*100/G11</f>
        <v>#DIV/0!</v>
      </c>
    </row>
    <row r="12" spans="1:18" x14ac:dyDescent="0.25">
      <c r="A12" s="13">
        <v>1</v>
      </c>
      <c r="B12" s="13" t="s">
        <v>14</v>
      </c>
      <c r="C12" s="5"/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1"/>
        <v>0</v>
      </c>
      <c r="J12" s="6">
        <v>0</v>
      </c>
      <c r="R12" s="36"/>
    </row>
    <row r="13" spans="1:18" x14ac:dyDescent="0.25">
      <c r="A13" s="33">
        <v>2</v>
      </c>
      <c r="B13" s="12" t="s">
        <v>15</v>
      </c>
      <c r="C13" s="5">
        <v>10000</v>
      </c>
      <c r="D13" s="8">
        <v>0</v>
      </c>
      <c r="E13" s="8">
        <v>346.00099999999998</v>
      </c>
      <c r="F13" s="8">
        <v>0</v>
      </c>
      <c r="G13" s="8">
        <v>0</v>
      </c>
      <c r="H13" s="8">
        <v>776.5</v>
      </c>
      <c r="I13" s="5">
        <f t="shared" si="1"/>
        <v>776.5</v>
      </c>
      <c r="J13" s="6" t="e">
        <f t="shared" ref="J13" si="3">H13*100/G13</f>
        <v>#DIV/0!</v>
      </c>
      <c r="R13" s="36"/>
    </row>
    <row r="14" spans="1:18" x14ac:dyDescent="0.25">
      <c r="A14" s="33">
        <v>3</v>
      </c>
      <c r="B14" s="34" t="s">
        <v>16</v>
      </c>
      <c r="C14" s="5">
        <v>0</v>
      </c>
      <c r="D14" s="8">
        <v>0</v>
      </c>
      <c r="E14" s="8">
        <v>0</v>
      </c>
      <c r="F14" s="8"/>
      <c r="G14" s="8">
        <v>0</v>
      </c>
      <c r="H14" s="8">
        <v>0</v>
      </c>
      <c r="I14" s="5"/>
      <c r="J14" s="6"/>
      <c r="O14" s="36"/>
      <c r="P14" s="36"/>
      <c r="R14" s="36"/>
    </row>
    <row r="15" spans="1:18" ht="27.75" customHeight="1" x14ac:dyDescent="0.25">
      <c r="A15" s="13">
        <v>4</v>
      </c>
      <c r="B15" s="35" t="s">
        <v>17</v>
      </c>
      <c r="C15" s="5">
        <v>0</v>
      </c>
      <c r="D15" s="5">
        <v>0</v>
      </c>
      <c r="E15" s="5">
        <v>195</v>
      </c>
      <c r="F15" s="5">
        <v>0</v>
      </c>
      <c r="G15" s="5">
        <v>0</v>
      </c>
      <c r="H15" s="5">
        <v>195</v>
      </c>
      <c r="I15" s="5">
        <v>0</v>
      </c>
      <c r="J15" s="6">
        <v>0</v>
      </c>
      <c r="R15" s="36"/>
    </row>
    <row r="16" spans="1:18" x14ac:dyDescent="0.25">
      <c r="A16" s="63" t="s">
        <v>18</v>
      </c>
      <c r="B16" s="64"/>
      <c r="C16" s="7">
        <f>C17+C18+C19+C20+C21+C22+C23+C24+C25+C26+C27+C28+C29+C30</f>
        <v>222349.8</v>
      </c>
      <c r="D16" s="7">
        <f>D17+D18+D19+D20+D21+D22+D23+D24+D25+D26+D27+D28+D29+D30</f>
        <v>10400</v>
      </c>
      <c r="E16" s="7">
        <f>E17+E18+E20+E19+E21+E22+E23+E24+E26+E27+E25+E28+E29</f>
        <v>8685.5279999999984</v>
      </c>
      <c r="F16" s="10">
        <f t="shared" ref="F16:F30" si="4">E16*100/D16</f>
        <v>83.514692307692286</v>
      </c>
      <c r="G16" s="7">
        <f>G17+G18+G19+G20+G21+G22+G23+G24+G25+G26+G27+G28+G29+G30</f>
        <v>11400</v>
      </c>
      <c r="H16" s="7">
        <f>H17+H18+H19+H20+H21+H22+H23+H24+H26+H27+H25+H28+H29</f>
        <v>23162.868000000002</v>
      </c>
      <c r="I16" s="7">
        <f t="shared" si="1"/>
        <v>11762.868000000002</v>
      </c>
      <c r="J16" s="6">
        <f t="shared" si="0"/>
        <v>203.18305263157896</v>
      </c>
      <c r="R16" s="36"/>
    </row>
    <row r="17" spans="1:18" x14ac:dyDescent="0.25">
      <c r="A17" s="39">
        <v>1</v>
      </c>
      <c r="B17" s="12" t="s">
        <v>19</v>
      </c>
      <c r="C17" s="5">
        <v>104300</v>
      </c>
      <c r="D17" s="5">
        <v>7000</v>
      </c>
      <c r="E17" s="8">
        <v>4343.7929999999997</v>
      </c>
      <c r="F17" s="8">
        <f>E17*100/D17</f>
        <v>62.054185714285715</v>
      </c>
      <c r="G17" s="5">
        <v>7000</v>
      </c>
      <c r="H17" s="8">
        <v>10009.1</v>
      </c>
      <c r="I17" s="5">
        <f>H17-G17</f>
        <v>3009.1000000000004</v>
      </c>
      <c r="J17" s="6">
        <f>H17*100/G17</f>
        <v>142.98714285714286</v>
      </c>
      <c r="O17" s="36"/>
      <c r="P17" s="36"/>
      <c r="R17" s="36"/>
    </row>
    <row r="18" spans="1:18" x14ac:dyDescent="0.25">
      <c r="A18" s="13">
        <v>2</v>
      </c>
      <c r="B18" s="14" t="s">
        <v>20</v>
      </c>
      <c r="C18" s="5">
        <v>10000</v>
      </c>
      <c r="D18" s="5">
        <v>500</v>
      </c>
      <c r="E18" s="8">
        <v>0</v>
      </c>
      <c r="F18" s="8">
        <f t="shared" si="4"/>
        <v>0</v>
      </c>
      <c r="G18" s="5">
        <v>500</v>
      </c>
      <c r="H18" s="8">
        <v>4303.6000000000004</v>
      </c>
      <c r="I18" s="5">
        <f t="shared" si="1"/>
        <v>3803.6000000000004</v>
      </c>
      <c r="J18" s="6">
        <f t="shared" si="0"/>
        <v>860.72000000000014</v>
      </c>
      <c r="O18" s="36"/>
      <c r="P18" s="36"/>
      <c r="R18" s="36"/>
    </row>
    <row r="19" spans="1:18" ht="24" customHeight="1" x14ac:dyDescent="0.25">
      <c r="A19" s="39">
        <v>3</v>
      </c>
      <c r="B19" s="15" t="s">
        <v>21</v>
      </c>
      <c r="C19" s="5">
        <v>3000</v>
      </c>
      <c r="D19" s="5">
        <v>0</v>
      </c>
      <c r="E19" s="5">
        <v>0</v>
      </c>
      <c r="F19" s="8" t="e">
        <f t="shared" si="4"/>
        <v>#DIV/0!</v>
      </c>
      <c r="G19" s="5">
        <v>0</v>
      </c>
      <c r="H19" s="5">
        <v>0</v>
      </c>
      <c r="I19" s="5">
        <f>H19-G19</f>
        <v>0</v>
      </c>
      <c r="J19" s="6" t="e">
        <f>H19*100/G19</f>
        <v>#DIV/0!</v>
      </c>
    </row>
    <row r="20" spans="1:18" x14ac:dyDescent="0.25">
      <c r="A20" s="13">
        <v>4</v>
      </c>
      <c r="B20" s="14" t="s">
        <v>22</v>
      </c>
      <c r="C20" s="5">
        <v>27100</v>
      </c>
      <c r="D20" s="5">
        <v>2000</v>
      </c>
      <c r="E20" s="8">
        <v>3164.1669999999999</v>
      </c>
      <c r="F20" s="8">
        <f t="shared" si="4"/>
        <v>158.20835</v>
      </c>
      <c r="G20" s="5">
        <v>2000</v>
      </c>
      <c r="H20" s="8">
        <v>4370.2</v>
      </c>
      <c r="I20" s="5">
        <f t="shared" si="1"/>
        <v>2370.1999999999998</v>
      </c>
      <c r="J20" s="6">
        <f t="shared" si="0"/>
        <v>218.51</v>
      </c>
      <c r="O20" s="36"/>
      <c r="P20" s="36"/>
      <c r="R20" s="36"/>
    </row>
    <row r="21" spans="1:18" x14ac:dyDescent="0.25">
      <c r="A21" s="39">
        <v>5</v>
      </c>
      <c r="B21" s="12" t="s">
        <v>23</v>
      </c>
      <c r="C21" s="5">
        <v>1700</v>
      </c>
      <c r="D21" s="5">
        <v>0</v>
      </c>
      <c r="E21" s="8">
        <v>0.16800000000000001</v>
      </c>
      <c r="F21" s="8" t="e">
        <f t="shared" si="4"/>
        <v>#DIV/0!</v>
      </c>
      <c r="G21" s="5">
        <v>0</v>
      </c>
      <c r="H21" s="8">
        <v>45.667999999999999</v>
      </c>
      <c r="I21" s="5">
        <f t="shared" si="1"/>
        <v>45.667999999999999</v>
      </c>
      <c r="J21" s="6" t="e">
        <f t="shared" si="0"/>
        <v>#DIV/0!</v>
      </c>
      <c r="O21" s="36"/>
      <c r="P21" s="36"/>
      <c r="R21" s="36"/>
    </row>
    <row r="22" spans="1:18" x14ac:dyDescent="0.25">
      <c r="A22" s="13">
        <v>6</v>
      </c>
      <c r="B22" s="14" t="s">
        <v>24</v>
      </c>
      <c r="C22" s="5">
        <v>1785</v>
      </c>
      <c r="D22" s="5">
        <v>0</v>
      </c>
      <c r="E22" s="8">
        <v>0</v>
      </c>
      <c r="F22" s="8" t="e">
        <f t="shared" si="4"/>
        <v>#DIV/0!</v>
      </c>
      <c r="G22" s="5">
        <v>0</v>
      </c>
      <c r="H22" s="8">
        <v>150</v>
      </c>
      <c r="I22" s="5">
        <f t="shared" si="1"/>
        <v>150</v>
      </c>
      <c r="J22" s="6" t="e">
        <f t="shared" si="0"/>
        <v>#DIV/0!</v>
      </c>
    </row>
    <row r="23" spans="1:18" ht="24.75" customHeight="1" x14ac:dyDescent="0.25">
      <c r="A23" s="39">
        <v>7</v>
      </c>
      <c r="B23" s="15" t="s">
        <v>25</v>
      </c>
      <c r="C23" s="5">
        <v>1500</v>
      </c>
      <c r="D23" s="5">
        <v>100</v>
      </c>
      <c r="E23" s="5">
        <v>0</v>
      </c>
      <c r="F23" s="8">
        <f t="shared" si="4"/>
        <v>0</v>
      </c>
      <c r="G23" s="5">
        <v>100</v>
      </c>
      <c r="H23" s="5">
        <v>43.4</v>
      </c>
      <c r="I23" s="5">
        <f t="shared" si="1"/>
        <v>-56.6</v>
      </c>
      <c r="J23" s="6">
        <f>H23*100/G23</f>
        <v>43.4</v>
      </c>
    </row>
    <row r="24" spans="1:18" x14ac:dyDescent="0.25">
      <c r="A24" s="13">
        <v>8</v>
      </c>
      <c r="B24" s="16" t="s">
        <v>26</v>
      </c>
      <c r="C24" s="5">
        <v>1800</v>
      </c>
      <c r="D24" s="5">
        <v>100</v>
      </c>
      <c r="E24" s="8">
        <v>60</v>
      </c>
      <c r="F24" s="8">
        <f t="shared" si="4"/>
        <v>60</v>
      </c>
      <c r="G24" s="5">
        <v>100</v>
      </c>
      <c r="H24" s="8">
        <v>103.3</v>
      </c>
      <c r="I24" s="5">
        <f t="shared" si="1"/>
        <v>3.2999999999999972</v>
      </c>
      <c r="J24" s="6">
        <f>H24*100/G24</f>
        <v>103.3</v>
      </c>
      <c r="O24" s="36"/>
      <c r="P24" s="36"/>
      <c r="R24" s="36"/>
    </row>
    <row r="25" spans="1:18" ht="29.25" customHeight="1" x14ac:dyDescent="0.25">
      <c r="A25" s="39">
        <v>9</v>
      </c>
      <c r="B25" s="15" t="s">
        <v>27</v>
      </c>
      <c r="C25" s="5">
        <v>500</v>
      </c>
      <c r="D25" s="5">
        <v>0</v>
      </c>
      <c r="E25" s="5">
        <v>0</v>
      </c>
      <c r="F25" s="8" t="e">
        <f t="shared" si="4"/>
        <v>#DIV/0!</v>
      </c>
      <c r="G25" s="5">
        <v>0</v>
      </c>
      <c r="H25" s="5">
        <v>1200</v>
      </c>
      <c r="I25" s="5">
        <f t="shared" si="1"/>
        <v>1200</v>
      </c>
      <c r="J25" s="6" t="e">
        <f>H25*100/G25</f>
        <v>#DIV/0!</v>
      </c>
    </row>
    <row r="26" spans="1:18" ht="27.75" customHeight="1" x14ac:dyDescent="0.25">
      <c r="A26" s="13">
        <v>10</v>
      </c>
      <c r="B26" s="17" t="s">
        <v>28</v>
      </c>
      <c r="C26" s="5">
        <v>60464.800000000003</v>
      </c>
      <c r="D26" s="5">
        <v>0</v>
      </c>
      <c r="E26" s="5">
        <v>341.4</v>
      </c>
      <c r="F26" s="8" t="e">
        <f t="shared" si="4"/>
        <v>#DIV/0!</v>
      </c>
      <c r="G26" s="5">
        <v>0</v>
      </c>
      <c r="H26" s="5">
        <v>2021.6</v>
      </c>
      <c r="I26" s="5">
        <f t="shared" si="1"/>
        <v>2021.6</v>
      </c>
      <c r="J26" s="6" t="e">
        <f>H26*100/G26</f>
        <v>#DIV/0!</v>
      </c>
    </row>
    <row r="27" spans="1:18" ht="24" customHeight="1" x14ac:dyDescent="0.25">
      <c r="A27" s="39">
        <v>11</v>
      </c>
      <c r="B27" s="3" t="s">
        <v>29</v>
      </c>
      <c r="C27" s="5">
        <v>6200</v>
      </c>
      <c r="D27" s="5">
        <v>500</v>
      </c>
      <c r="E27" s="5">
        <v>126</v>
      </c>
      <c r="F27" s="8">
        <f t="shared" si="4"/>
        <v>25.2</v>
      </c>
      <c r="G27" s="5">
        <v>500</v>
      </c>
      <c r="H27" s="5">
        <v>126</v>
      </c>
      <c r="I27" s="5">
        <f t="shared" si="1"/>
        <v>-374</v>
      </c>
      <c r="J27" s="6">
        <f t="shared" si="0"/>
        <v>25.2</v>
      </c>
    </row>
    <row r="28" spans="1:18" ht="24" customHeight="1" x14ac:dyDescent="0.25">
      <c r="A28" s="13">
        <v>12</v>
      </c>
      <c r="B28" s="15" t="s">
        <v>30</v>
      </c>
      <c r="C28" s="5">
        <v>0</v>
      </c>
      <c r="D28" s="5">
        <v>0</v>
      </c>
      <c r="E28" s="5">
        <v>0</v>
      </c>
      <c r="F28" s="8" t="e">
        <f t="shared" si="4"/>
        <v>#DIV/0!</v>
      </c>
      <c r="G28" s="5">
        <v>0</v>
      </c>
      <c r="H28" s="5">
        <v>0</v>
      </c>
      <c r="I28" s="5">
        <f t="shared" si="1"/>
        <v>0</v>
      </c>
      <c r="J28" s="6">
        <v>0</v>
      </c>
    </row>
    <row r="29" spans="1:18" x14ac:dyDescent="0.25">
      <c r="A29" s="39">
        <v>13</v>
      </c>
      <c r="B29" s="14" t="s">
        <v>31</v>
      </c>
      <c r="C29" s="5">
        <v>3000</v>
      </c>
      <c r="D29" s="5">
        <v>200</v>
      </c>
      <c r="E29" s="8">
        <v>650</v>
      </c>
      <c r="F29" s="8">
        <f t="shared" si="4"/>
        <v>325</v>
      </c>
      <c r="G29" s="5">
        <v>200</v>
      </c>
      <c r="H29" s="8">
        <v>790</v>
      </c>
      <c r="I29" s="5">
        <f t="shared" si="1"/>
        <v>590</v>
      </c>
      <c r="J29" s="6">
        <f t="shared" si="0"/>
        <v>395</v>
      </c>
    </row>
    <row r="30" spans="1:18" ht="21.75" customHeight="1" x14ac:dyDescent="0.25">
      <c r="A30" s="61" t="s">
        <v>32</v>
      </c>
      <c r="B30" s="62"/>
      <c r="C30" s="18">
        <v>1000</v>
      </c>
      <c r="D30" s="18">
        <v>0</v>
      </c>
      <c r="E30" s="7">
        <v>0</v>
      </c>
      <c r="F30" s="8" t="e">
        <f t="shared" si="4"/>
        <v>#DIV/0!</v>
      </c>
      <c r="G30" s="18">
        <v>1000</v>
      </c>
      <c r="H30" s="7">
        <v>0</v>
      </c>
      <c r="I30" s="7">
        <f t="shared" si="1"/>
        <v>-1000</v>
      </c>
      <c r="J30" s="6">
        <f t="shared" si="0"/>
        <v>0</v>
      </c>
    </row>
    <row r="31" spans="1:18" x14ac:dyDescent="0.25">
      <c r="A31" s="25"/>
      <c r="B31" s="25"/>
      <c r="C31" s="26"/>
      <c r="D31" s="26"/>
      <c r="E31" s="26"/>
      <c r="F31" s="27"/>
      <c r="G31" s="26"/>
      <c r="H31" s="26"/>
      <c r="I31" s="26"/>
      <c r="J31" s="28"/>
    </row>
    <row r="32" spans="1:18" x14ac:dyDescent="0.25">
      <c r="A32" s="19"/>
      <c r="B32" s="19"/>
      <c r="C32" s="20"/>
      <c r="D32" s="21"/>
      <c r="E32" s="21"/>
      <c r="F32" s="21"/>
      <c r="G32" s="21"/>
      <c r="H32" s="22" t="s">
        <v>33</v>
      </c>
      <c r="I32" s="23"/>
      <c r="J32" s="19"/>
    </row>
    <row r="33" spans="1:10" x14ac:dyDescent="0.25">
      <c r="A33" s="57" t="s">
        <v>34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10" x14ac:dyDescent="0.25">
      <c r="A34" s="58" t="s">
        <v>35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x14ac:dyDescent="0.25">
      <c r="A35" s="58" t="s">
        <v>39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x14ac:dyDescent="0.25">
      <c r="D36" s="24"/>
      <c r="E36" s="24"/>
      <c r="F36" s="24"/>
      <c r="G36" s="24"/>
      <c r="H36" s="24"/>
    </row>
  </sheetData>
  <mergeCells count="15">
    <mergeCell ref="A1:J1"/>
    <mergeCell ref="H3:J3"/>
    <mergeCell ref="A4:A5"/>
    <mergeCell ref="B4:B5"/>
    <mergeCell ref="C4:C5"/>
    <mergeCell ref="D4:F4"/>
    <mergeCell ref="G4:J4"/>
    <mergeCell ref="A34:J34"/>
    <mergeCell ref="A35:J35"/>
    <mergeCell ref="A6:B6"/>
    <mergeCell ref="A7:B7"/>
    <mergeCell ref="A11:B11"/>
    <mergeCell ref="A16:B16"/>
    <mergeCell ref="A30:B30"/>
    <mergeCell ref="A33:J3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A7" workbookViewId="0">
      <selection activeCell="M26" sqref="M26"/>
    </sheetView>
  </sheetViews>
  <sheetFormatPr defaultRowHeight="15" x14ac:dyDescent="0.25"/>
  <cols>
    <col min="1" max="1" width="5.140625" customWidth="1"/>
    <col min="2" max="2" width="16.5703125" customWidth="1"/>
    <col min="3" max="3" width="9.28515625" style="24" customWidth="1"/>
    <col min="4" max="4" width="9.140625" style="24"/>
    <col min="8" max="8" width="8.42578125" customWidth="1"/>
    <col min="9" max="9" width="8.7109375" customWidth="1"/>
    <col min="10" max="10" width="7.85546875" customWidth="1"/>
    <col min="15" max="15" width="15.5703125" customWidth="1"/>
    <col min="18" max="18" width="14.5703125" customWidth="1"/>
    <col min="19" max="19" width="15.140625" customWidth="1"/>
    <col min="21" max="21" width="18.7109375" customWidth="1"/>
    <col min="22" max="22" width="16.42578125" customWidth="1"/>
  </cols>
  <sheetData>
    <row r="1" spans="1:22" ht="36" customHeight="1" x14ac:dyDescent="0.25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</row>
    <row r="2" spans="1:22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22" x14ac:dyDescent="0.25">
      <c r="A3" s="30" t="s">
        <v>45</v>
      </c>
      <c r="B3" s="30"/>
      <c r="C3" s="31"/>
      <c r="D3" s="1"/>
      <c r="E3" s="1"/>
      <c r="F3" s="1"/>
      <c r="G3" s="2"/>
      <c r="H3" s="66" t="s">
        <v>0</v>
      </c>
      <c r="I3" s="66"/>
      <c r="J3" s="66"/>
    </row>
    <row r="4" spans="1:22" x14ac:dyDescent="0.25">
      <c r="A4" s="67" t="s">
        <v>1</v>
      </c>
      <c r="B4" s="69" t="s">
        <v>2</v>
      </c>
      <c r="C4" s="71" t="s">
        <v>3</v>
      </c>
      <c r="D4" s="73" t="s">
        <v>46</v>
      </c>
      <c r="E4" s="74"/>
      <c r="F4" s="75"/>
      <c r="G4" s="76" t="s">
        <v>47</v>
      </c>
      <c r="H4" s="77"/>
      <c r="I4" s="77"/>
      <c r="J4" s="78"/>
    </row>
    <row r="5" spans="1:22" ht="22.5" x14ac:dyDescent="0.25">
      <c r="A5" s="68"/>
      <c r="B5" s="70"/>
      <c r="C5" s="72"/>
      <c r="D5" s="3" t="s">
        <v>4</v>
      </c>
      <c r="E5" s="4" t="s">
        <v>5</v>
      </c>
      <c r="F5" s="3" t="s">
        <v>6</v>
      </c>
      <c r="G5" s="3" t="s">
        <v>4</v>
      </c>
      <c r="H5" s="5" t="s">
        <v>5</v>
      </c>
      <c r="I5" s="5" t="s">
        <v>7</v>
      </c>
      <c r="J5" s="13" t="s">
        <v>6</v>
      </c>
    </row>
    <row r="6" spans="1:22" x14ac:dyDescent="0.25">
      <c r="A6" s="59" t="s">
        <v>8</v>
      </c>
      <c r="B6" s="59"/>
      <c r="C6" s="6">
        <f>C7+C11+C16</f>
        <v>235199.8</v>
      </c>
      <c r="D6" s="6">
        <f>D7+D11+D16</f>
        <v>11850</v>
      </c>
      <c r="E6" s="6">
        <f>E7+E11+E16</f>
        <v>19878.643000000004</v>
      </c>
      <c r="F6" s="6">
        <f>E6*100/D6</f>
        <v>167.75226160337556</v>
      </c>
      <c r="G6" s="6">
        <f>G7+G11+G16</f>
        <v>32450</v>
      </c>
      <c r="H6" s="6">
        <f>H7+H11+H16</f>
        <v>44366.326999999997</v>
      </c>
      <c r="I6" s="6">
        <f>I7+I11+I16</f>
        <v>11916.326999999996</v>
      </c>
      <c r="J6" s="6">
        <f>H6*100/G6</f>
        <v>136.72211710323575</v>
      </c>
      <c r="U6" s="36"/>
      <c r="V6" s="36"/>
    </row>
    <row r="7" spans="1:22" ht="24" customHeight="1" x14ac:dyDescent="0.25">
      <c r="A7" s="60" t="s">
        <v>9</v>
      </c>
      <c r="B7" s="60"/>
      <c r="C7" s="7">
        <f>C8+C9+C10</f>
        <v>2850</v>
      </c>
      <c r="D7" s="7">
        <f>D8+D9+D10</f>
        <v>0</v>
      </c>
      <c r="E7" s="7">
        <f>E8+E9+E10</f>
        <v>32.28</v>
      </c>
      <c r="F7" s="6" t="e">
        <f>E7*100/D7</f>
        <v>#DIV/0!</v>
      </c>
      <c r="G7" s="7">
        <v>0</v>
      </c>
      <c r="H7" s="7">
        <f>H8+H9+H10</f>
        <v>185.70100000000002</v>
      </c>
      <c r="I7" s="7">
        <f>H7-G7</f>
        <v>185.70100000000002</v>
      </c>
      <c r="J7" s="6" t="e">
        <f t="shared" ref="J7:J30" si="0">H7*100/G7</f>
        <v>#DIV/0!</v>
      </c>
      <c r="R7" s="36"/>
      <c r="S7" s="36"/>
      <c r="U7" s="36"/>
      <c r="V7" s="36"/>
    </row>
    <row r="8" spans="1:22" x14ac:dyDescent="0.25">
      <c r="A8" s="13">
        <v>1</v>
      </c>
      <c r="B8" s="14" t="s">
        <v>10</v>
      </c>
      <c r="C8" s="5">
        <v>750</v>
      </c>
      <c r="D8" s="8">
        <v>0</v>
      </c>
      <c r="E8" s="8">
        <v>0</v>
      </c>
      <c r="F8" s="8" t="e">
        <f>E8*100/D8</f>
        <v>#DIV/0!</v>
      </c>
      <c r="G8" s="8">
        <v>0</v>
      </c>
      <c r="H8" s="8">
        <v>103.801</v>
      </c>
      <c r="I8" s="5">
        <f t="shared" ref="I8:I30" si="1">H8-G8</f>
        <v>103.801</v>
      </c>
      <c r="J8" s="6" t="e">
        <f t="shared" si="0"/>
        <v>#DIV/0!</v>
      </c>
      <c r="R8" s="36"/>
      <c r="S8" s="36"/>
      <c r="U8" s="36"/>
      <c r="V8" s="36"/>
    </row>
    <row r="9" spans="1:22" x14ac:dyDescent="0.25">
      <c r="A9" s="13">
        <v>2</v>
      </c>
      <c r="B9" s="14" t="s">
        <v>11</v>
      </c>
      <c r="C9" s="5">
        <v>1000</v>
      </c>
      <c r="D9" s="8">
        <v>0</v>
      </c>
      <c r="E9" s="8">
        <v>0</v>
      </c>
      <c r="F9" s="8" t="e">
        <f t="shared" ref="F9:F10" si="2">E9*100/D9</f>
        <v>#DIV/0!</v>
      </c>
      <c r="G9" s="8">
        <v>0</v>
      </c>
      <c r="H9" s="8">
        <v>0</v>
      </c>
      <c r="I9" s="5">
        <f t="shared" si="1"/>
        <v>0</v>
      </c>
      <c r="J9" s="6" t="e">
        <f t="shared" si="0"/>
        <v>#DIV/0!</v>
      </c>
      <c r="R9" s="36"/>
      <c r="S9" s="36"/>
      <c r="U9" s="36"/>
      <c r="V9" s="36"/>
    </row>
    <row r="10" spans="1:22" ht="27.75" customHeight="1" x14ac:dyDescent="0.25">
      <c r="A10" s="13">
        <v>3</v>
      </c>
      <c r="B10" s="32" t="s">
        <v>12</v>
      </c>
      <c r="C10" s="41">
        <v>1100</v>
      </c>
      <c r="D10" s="5">
        <v>0</v>
      </c>
      <c r="E10" s="5">
        <v>32.28</v>
      </c>
      <c r="F10" s="5" t="e">
        <f t="shared" si="2"/>
        <v>#DIV/0!</v>
      </c>
      <c r="G10" s="5">
        <v>0</v>
      </c>
      <c r="H10" s="5">
        <v>81.900000000000006</v>
      </c>
      <c r="I10" s="5">
        <f t="shared" si="1"/>
        <v>81.900000000000006</v>
      </c>
      <c r="J10" s="6" t="e">
        <f t="shared" si="0"/>
        <v>#DIV/0!</v>
      </c>
    </row>
    <row r="11" spans="1:22" x14ac:dyDescent="0.25">
      <c r="A11" s="61" t="s">
        <v>13</v>
      </c>
      <c r="B11" s="62"/>
      <c r="C11" s="7">
        <f>C13+C12+C14+C15</f>
        <v>10000</v>
      </c>
      <c r="D11" s="7">
        <f>D12+D13+D15</f>
        <v>0</v>
      </c>
      <c r="E11" s="7">
        <f>E12+E13+E14+E15</f>
        <v>586.93200000000002</v>
      </c>
      <c r="F11" s="7">
        <f>E11*100/C11</f>
        <v>5.8693200000000001</v>
      </c>
      <c r="G11" s="7">
        <v>0</v>
      </c>
      <c r="H11" s="7">
        <f>H12+H13+H14+H15</f>
        <v>1558.4</v>
      </c>
      <c r="I11" s="7">
        <f t="shared" si="1"/>
        <v>1558.4</v>
      </c>
      <c r="J11" s="6" t="e">
        <f>H11*100/G11</f>
        <v>#DIV/0!</v>
      </c>
      <c r="R11" s="36"/>
      <c r="S11" s="36"/>
      <c r="U11" s="36"/>
      <c r="V11" s="36"/>
    </row>
    <row r="12" spans="1:22" x14ac:dyDescent="0.25">
      <c r="A12" s="13">
        <v>1</v>
      </c>
      <c r="B12" s="13" t="s">
        <v>14</v>
      </c>
      <c r="C12" s="5"/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1"/>
        <v>0</v>
      </c>
      <c r="J12" s="6">
        <v>0</v>
      </c>
      <c r="R12" s="36"/>
      <c r="S12" s="36"/>
      <c r="U12" s="36"/>
      <c r="V12" s="36"/>
    </row>
    <row r="13" spans="1:22" x14ac:dyDescent="0.25">
      <c r="A13" s="33">
        <v>2</v>
      </c>
      <c r="B13" s="12" t="s">
        <v>15</v>
      </c>
      <c r="C13" s="5">
        <v>10000</v>
      </c>
      <c r="D13" s="8">
        <v>0</v>
      </c>
      <c r="E13" s="8">
        <v>441.93200000000002</v>
      </c>
      <c r="F13" s="8">
        <v>0</v>
      </c>
      <c r="G13" s="8">
        <v>0</v>
      </c>
      <c r="H13" s="8">
        <v>1218.4000000000001</v>
      </c>
      <c r="I13" s="5">
        <f t="shared" si="1"/>
        <v>1218.4000000000001</v>
      </c>
      <c r="J13" s="6" t="e">
        <f t="shared" ref="J13" si="3">H13*100/G13</f>
        <v>#DIV/0!</v>
      </c>
      <c r="R13" s="36"/>
      <c r="S13" s="36"/>
      <c r="U13" s="36"/>
      <c r="V13" s="36"/>
    </row>
    <row r="14" spans="1:22" x14ac:dyDescent="0.25">
      <c r="A14" s="33">
        <v>3</v>
      </c>
      <c r="B14" s="34" t="s">
        <v>16</v>
      </c>
      <c r="C14" s="5">
        <v>0</v>
      </c>
      <c r="D14" s="8">
        <v>0</v>
      </c>
      <c r="E14" s="8">
        <v>0</v>
      </c>
      <c r="F14" s="8"/>
      <c r="G14" s="8">
        <v>0</v>
      </c>
      <c r="H14" s="8">
        <v>0</v>
      </c>
      <c r="I14" s="5"/>
      <c r="J14" s="6"/>
      <c r="R14" s="36"/>
      <c r="S14" s="36"/>
      <c r="U14" s="36"/>
      <c r="V14" s="36"/>
    </row>
    <row r="15" spans="1:22" ht="31.5" customHeight="1" x14ac:dyDescent="0.25">
      <c r="A15" s="13">
        <v>4</v>
      </c>
      <c r="B15" s="35" t="s">
        <v>17</v>
      </c>
      <c r="C15" s="5">
        <v>0</v>
      </c>
      <c r="D15" s="5">
        <v>0</v>
      </c>
      <c r="E15" s="5">
        <v>145</v>
      </c>
      <c r="F15" s="5">
        <v>0</v>
      </c>
      <c r="G15" s="5">
        <v>0</v>
      </c>
      <c r="H15" s="5">
        <v>340</v>
      </c>
      <c r="I15" s="5">
        <v>0</v>
      </c>
      <c r="J15" s="6">
        <v>0</v>
      </c>
      <c r="U15" s="36"/>
      <c r="V15" s="36"/>
    </row>
    <row r="16" spans="1:22" x14ac:dyDescent="0.25">
      <c r="A16" s="63" t="s">
        <v>18</v>
      </c>
      <c r="B16" s="64"/>
      <c r="C16" s="7">
        <f>C17+C18+C19+C20+C21+C22+C23+C24+C25+C26+C27+C28+C29+C30</f>
        <v>222349.8</v>
      </c>
      <c r="D16" s="7">
        <f>D17+D18+D19+D20+D21+D22+D23+D24+D25+D26+D27+D28+D29+D30</f>
        <v>11850</v>
      </c>
      <c r="E16" s="7">
        <f>E17+E18+E20+E19+E21+E22+E23+E24+E26+E27+E25+E28+E29</f>
        <v>19259.431000000004</v>
      </c>
      <c r="F16" s="10">
        <f t="shared" ref="F16:F30" si="4">E16*100/D16</f>
        <v>162.52684388185656</v>
      </c>
      <c r="G16" s="7">
        <f>G17+G18+G19+G20+G21+G22+G23+G24+G25+G26+G27+G28+G29+G30</f>
        <v>32450</v>
      </c>
      <c r="H16" s="7">
        <f>H17+H18+H19+H20+H21+H22+H23+H24+H26+H27+H25+H28+H29</f>
        <v>42622.225999999995</v>
      </c>
      <c r="I16" s="7">
        <f t="shared" si="1"/>
        <v>10172.225999999995</v>
      </c>
      <c r="J16" s="6">
        <f t="shared" si="0"/>
        <v>131.34738366718025</v>
      </c>
      <c r="R16" s="36"/>
      <c r="S16" s="36"/>
      <c r="U16" s="36"/>
      <c r="V16" s="36"/>
    </row>
    <row r="17" spans="1:22" x14ac:dyDescent="0.25">
      <c r="A17" s="40">
        <v>1</v>
      </c>
      <c r="B17" s="12" t="s">
        <v>19</v>
      </c>
      <c r="C17" s="5">
        <v>104300</v>
      </c>
      <c r="D17" s="5">
        <v>8000</v>
      </c>
      <c r="E17" s="8">
        <v>16692.125</v>
      </c>
      <c r="F17" s="8">
        <f>E17*100/D17</f>
        <v>208.65156250000001</v>
      </c>
      <c r="G17" s="5">
        <v>22000</v>
      </c>
      <c r="H17" s="8">
        <v>26701.224999999999</v>
      </c>
      <c r="I17" s="5">
        <f>H17-G17</f>
        <v>4701.2249999999985</v>
      </c>
      <c r="J17" s="6">
        <f>H17*100/G17</f>
        <v>121.36920454545455</v>
      </c>
      <c r="R17" s="36"/>
      <c r="S17" s="36"/>
      <c r="U17" s="36"/>
      <c r="V17" s="36"/>
    </row>
    <row r="18" spans="1:22" x14ac:dyDescent="0.25">
      <c r="A18" s="13">
        <v>2</v>
      </c>
      <c r="B18" s="14" t="s">
        <v>20</v>
      </c>
      <c r="C18" s="5">
        <v>10000</v>
      </c>
      <c r="D18" s="5">
        <v>500</v>
      </c>
      <c r="E18" s="8">
        <v>15.63</v>
      </c>
      <c r="F18" s="8">
        <f t="shared" si="4"/>
        <v>3.1259999999999999</v>
      </c>
      <c r="G18" s="5">
        <v>1500</v>
      </c>
      <c r="H18" s="8">
        <v>4319.2</v>
      </c>
      <c r="I18" s="5">
        <f t="shared" si="1"/>
        <v>2819.2</v>
      </c>
      <c r="J18" s="6">
        <f t="shared" si="0"/>
        <v>287.94666666666666</v>
      </c>
    </row>
    <row r="19" spans="1:22" ht="24" customHeight="1" x14ac:dyDescent="0.25">
      <c r="A19" s="40">
        <v>3</v>
      </c>
      <c r="B19" s="15" t="s">
        <v>21</v>
      </c>
      <c r="C19" s="5">
        <v>3000</v>
      </c>
      <c r="D19" s="5">
        <v>0</v>
      </c>
      <c r="E19" s="5">
        <v>0</v>
      </c>
      <c r="F19" s="8" t="e">
        <f t="shared" si="4"/>
        <v>#DIV/0!</v>
      </c>
      <c r="G19" s="5">
        <v>0</v>
      </c>
      <c r="H19" s="5">
        <v>0</v>
      </c>
      <c r="I19" s="5">
        <f>H19-G19</f>
        <v>0</v>
      </c>
      <c r="J19" s="6" t="e">
        <f>H19*100/G19</f>
        <v>#DIV/0!</v>
      </c>
      <c r="R19" s="36"/>
      <c r="S19" s="36"/>
      <c r="U19" s="36"/>
      <c r="V19" s="36"/>
    </row>
    <row r="20" spans="1:22" x14ac:dyDescent="0.25">
      <c r="A20" s="13">
        <v>4</v>
      </c>
      <c r="B20" s="14" t="s">
        <v>22</v>
      </c>
      <c r="C20" s="5">
        <v>27100</v>
      </c>
      <c r="D20" s="5">
        <v>2000</v>
      </c>
      <c r="E20" s="8">
        <v>1825.4870000000001</v>
      </c>
      <c r="F20" s="8">
        <f t="shared" si="4"/>
        <v>91.274350000000013</v>
      </c>
      <c r="G20" s="5">
        <v>6000</v>
      </c>
      <c r="H20" s="8">
        <v>6195.6940000000004</v>
      </c>
      <c r="I20" s="5">
        <f t="shared" si="1"/>
        <v>195.69400000000041</v>
      </c>
      <c r="J20" s="6">
        <f t="shared" si="0"/>
        <v>103.26156666666667</v>
      </c>
      <c r="R20" s="36"/>
      <c r="S20" s="36"/>
      <c r="U20" s="36"/>
      <c r="V20" s="36"/>
    </row>
    <row r="21" spans="1:22" x14ac:dyDescent="0.25">
      <c r="A21" s="40">
        <v>5</v>
      </c>
      <c r="B21" s="12" t="s">
        <v>23</v>
      </c>
      <c r="C21" s="5">
        <v>1700</v>
      </c>
      <c r="D21" s="5">
        <v>350</v>
      </c>
      <c r="E21" s="8">
        <v>90.006</v>
      </c>
      <c r="F21" s="8">
        <f t="shared" si="4"/>
        <v>25.716000000000001</v>
      </c>
      <c r="G21" s="5">
        <v>350</v>
      </c>
      <c r="H21" s="8">
        <v>135.64699999999999</v>
      </c>
      <c r="I21" s="5">
        <f t="shared" si="1"/>
        <v>-214.35300000000001</v>
      </c>
      <c r="J21" s="6">
        <f t="shared" si="0"/>
        <v>38.75628571428571</v>
      </c>
    </row>
    <row r="22" spans="1:22" x14ac:dyDescent="0.25">
      <c r="A22" s="13">
        <v>6</v>
      </c>
      <c r="B22" s="14" t="s">
        <v>24</v>
      </c>
      <c r="C22" s="5">
        <v>1785</v>
      </c>
      <c r="D22" s="5">
        <v>0</v>
      </c>
      <c r="E22" s="8">
        <v>30</v>
      </c>
      <c r="F22" s="8" t="e">
        <f t="shared" si="4"/>
        <v>#DIV/0!</v>
      </c>
      <c r="G22" s="5">
        <v>0</v>
      </c>
      <c r="H22" s="8">
        <v>180</v>
      </c>
      <c r="I22" s="5">
        <f t="shared" si="1"/>
        <v>180</v>
      </c>
      <c r="J22" s="6" t="e">
        <f t="shared" si="0"/>
        <v>#DIV/0!</v>
      </c>
    </row>
    <row r="23" spans="1:22" ht="23.25" x14ac:dyDescent="0.25">
      <c r="A23" s="40">
        <v>7</v>
      </c>
      <c r="B23" s="15" t="s">
        <v>25</v>
      </c>
      <c r="C23" s="5">
        <v>1500</v>
      </c>
      <c r="D23" s="5">
        <v>100</v>
      </c>
      <c r="E23" s="5">
        <v>78.900000000000006</v>
      </c>
      <c r="F23" s="8">
        <f t="shared" si="4"/>
        <v>78.900000000000006</v>
      </c>
      <c r="G23" s="5">
        <v>300</v>
      </c>
      <c r="H23" s="5">
        <v>122.3</v>
      </c>
      <c r="I23" s="5">
        <f t="shared" si="1"/>
        <v>-177.7</v>
      </c>
      <c r="J23" s="6">
        <f>H23*100/G23</f>
        <v>40.766666666666666</v>
      </c>
      <c r="R23" s="36"/>
      <c r="S23" s="36"/>
      <c r="U23" s="36"/>
      <c r="V23" s="36"/>
    </row>
    <row r="24" spans="1:22" x14ac:dyDescent="0.25">
      <c r="A24" s="13">
        <v>8</v>
      </c>
      <c r="B24" s="16" t="s">
        <v>26</v>
      </c>
      <c r="C24" s="5">
        <v>1800</v>
      </c>
      <c r="D24" s="5">
        <v>100</v>
      </c>
      <c r="E24" s="8">
        <v>47.283000000000001</v>
      </c>
      <c r="F24" s="8">
        <f t="shared" si="4"/>
        <v>47.283000000000001</v>
      </c>
      <c r="G24" s="5">
        <v>300</v>
      </c>
      <c r="H24" s="8">
        <v>150.56</v>
      </c>
      <c r="I24" s="5">
        <f t="shared" si="1"/>
        <v>-149.44</v>
      </c>
      <c r="J24" s="6">
        <f>H24*100/G24</f>
        <v>50.186666666666667</v>
      </c>
    </row>
    <row r="25" spans="1:22" ht="30" customHeight="1" x14ac:dyDescent="0.25">
      <c r="A25" s="40">
        <v>9</v>
      </c>
      <c r="B25" s="15" t="s">
        <v>27</v>
      </c>
      <c r="C25" s="5">
        <v>500</v>
      </c>
      <c r="D25" s="5">
        <v>0</v>
      </c>
      <c r="E25" s="5">
        <v>0</v>
      </c>
      <c r="F25" s="8" t="e">
        <f t="shared" si="4"/>
        <v>#DIV/0!</v>
      </c>
      <c r="G25" s="5">
        <v>0</v>
      </c>
      <c r="H25" s="5">
        <v>1200</v>
      </c>
      <c r="I25" s="5">
        <f t="shared" si="1"/>
        <v>1200</v>
      </c>
      <c r="J25" s="6" t="e">
        <f>H25*100/G25</f>
        <v>#DIV/0!</v>
      </c>
    </row>
    <row r="26" spans="1:22" ht="24" customHeight="1" x14ac:dyDescent="0.25">
      <c r="A26" s="13">
        <v>10</v>
      </c>
      <c r="B26" s="17" t="s">
        <v>28</v>
      </c>
      <c r="C26" s="5">
        <v>60464.800000000003</v>
      </c>
      <c r="D26" s="5">
        <v>0</v>
      </c>
      <c r="E26" s="5">
        <v>48</v>
      </c>
      <c r="F26" s="8" t="e">
        <f t="shared" si="4"/>
        <v>#DIV/0!</v>
      </c>
      <c r="G26" s="5">
        <v>0</v>
      </c>
      <c r="H26" s="5">
        <v>2069.6</v>
      </c>
      <c r="I26" s="5">
        <f t="shared" si="1"/>
        <v>2069.6</v>
      </c>
      <c r="J26" s="6" t="e">
        <f>H26*100/G26</f>
        <v>#DIV/0!</v>
      </c>
    </row>
    <row r="27" spans="1:22" ht="24" customHeight="1" x14ac:dyDescent="0.25">
      <c r="A27" s="40">
        <v>11</v>
      </c>
      <c r="B27" s="3" t="s">
        <v>29</v>
      </c>
      <c r="C27" s="5">
        <v>6200</v>
      </c>
      <c r="D27" s="5">
        <v>500</v>
      </c>
      <c r="E27" s="5">
        <v>77</v>
      </c>
      <c r="F27" s="8">
        <f t="shared" si="4"/>
        <v>15.4</v>
      </c>
      <c r="G27" s="5">
        <v>1300</v>
      </c>
      <c r="H27" s="5">
        <v>203</v>
      </c>
      <c r="I27" s="5">
        <f t="shared" si="1"/>
        <v>-1097</v>
      </c>
      <c r="J27" s="6">
        <f t="shared" si="0"/>
        <v>15.615384615384615</v>
      </c>
    </row>
    <row r="28" spans="1:22" ht="27" customHeight="1" x14ac:dyDescent="0.25">
      <c r="A28" s="13">
        <v>12</v>
      </c>
      <c r="B28" s="15" t="s">
        <v>30</v>
      </c>
      <c r="C28" s="5">
        <v>0</v>
      </c>
      <c r="D28" s="5">
        <v>0</v>
      </c>
      <c r="E28" s="5">
        <v>0</v>
      </c>
      <c r="F28" s="8" t="e">
        <f t="shared" si="4"/>
        <v>#DIV/0!</v>
      </c>
      <c r="G28" s="5">
        <v>0</v>
      </c>
      <c r="H28" s="5">
        <v>0</v>
      </c>
      <c r="I28" s="5">
        <f t="shared" si="1"/>
        <v>0</v>
      </c>
      <c r="J28" s="6">
        <v>0</v>
      </c>
    </row>
    <row r="29" spans="1:22" x14ac:dyDescent="0.25">
      <c r="A29" s="40">
        <v>13</v>
      </c>
      <c r="B29" s="14" t="s">
        <v>31</v>
      </c>
      <c r="C29" s="5">
        <v>3000</v>
      </c>
      <c r="D29" s="5">
        <v>200</v>
      </c>
      <c r="E29" s="8">
        <v>355</v>
      </c>
      <c r="F29" s="8">
        <f t="shared" si="4"/>
        <v>177.5</v>
      </c>
      <c r="G29" s="5">
        <v>600</v>
      </c>
      <c r="H29" s="8">
        <v>1345</v>
      </c>
      <c r="I29" s="5">
        <f t="shared" si="1"/>
        <v>745</v>
      </c>
      <c r="J29" s="6">
        <f t="shared" si="0"/>
        <v>224.16666666666666</v>
      </c>
    </row>
    <row r="30" spans="1:22" ht="24.75" customHeight="1" x14ac:dyDescent="0.25">
      <c r="A30" s="61" t="s">
        <v>32</v>
      </c>
      <c r="B30" s="62"/>
      <c r="C30" s="18">
        <v>1000</v>
      </c>
      <c r="D30" s="18">
        <v>100</v>
      </c>
      <c r="E30" s="7">
        <v>0</v>
      </c>
      <c r="F30" s="8">
        <f t="shared" si="4"/>
        <v>0</v>
      </c>
      <c r="G30" s="18">
        <v>100</v>
      </c>
      <c r="H30" s="7">
        <v>0</v>
      </c>
      <c r="I30" s="7">
        <f t="shared" si="1"/>
        <v>-100</v>
      </c>
      <c r="J30" s="6">
        <f t="shared" si="0"/>
        <v>0</v>
      </c>
    </row>
    <row r="31" spans="1:22" x14ac:dyDescent="0.25">
      <c r="A31" s="25"/>
      <c r="B31" s="25"/>
      <c r="C31" s="26"/>
      <c r="D31" s="26"/>
      <c r="E31" s="26"/>
      <c r="F31" s="27"/>
      <c r="G31" s="26"/>
      <c r="H31" s="26"/>
      <c r="I31" s="26"/>
      <c r="J31" s="28"/>
    </row>
    <row r="32" spans="1:22" x14ac:dyDescent="0.25">
      <c r="A32" s="19"/>
      <c r="B32" s="19"/>
      <c r="C32" s="42"/>
      <c r="D32" s="21"/>
      <c r="E32" s="21"/>
      <c r="F32" s="21"/>
      <c r="G32" s="21"/>
      <c r="H32" s="22" t="s">
        <v>33</v>
      </c>
      <c r="I32" s="23"/>
      <c r="J32" s="19"/>
    </row>
    <row r="33" spans="1:10" x14ac:dyDescent="0.25">
      <c r="A33" s="57" t="s">
        <v>34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10" x14ac:dyDescent="0.25">
      <c r="A34" s="58" t="s">
        <v>35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x14ac:dyDescent="0.25">
      <c r="A35" s="58" t="s">
        <v>39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x14ac:dyDescent="0.25">
      <c r="E36" s="24"/>
      <c r="F36" s="24"/>
      <c r="G36" s="24"/>
      <c r="H36" s="24"/>
    </row>
  </sheetData>
  <mergeCells count="15">
    <mergeCell ref="A1:J1"/>
    <mergeCell ref="H3:J3"/>
    <mergeCell ref="A4:A5"/>
    <mergeCell ref="B4:B5"/>
    <mergeCell ref="C4:C5"/>
    <mergeCell ref="D4:F4"/>
    <mergeCell ref="G4:J4"/>
    <mergeCell ref="A34:J34"/>
    <mergeCell ref="A35:J35"/>
    <mergeCell ref="A6:B6"/>
    <mergeCell ref="A7:B7"/>
    <mergeCell ref="A11:B11"/>
    <mergeCell ref="A16:B16"/>
    <mergeCell ref="A30:B30"/>
    <mergeCell ref="A33:J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N27" sqref="N27"/>
    </sheetView>
  </sheetViews>
  <sheetFormatPr defaultRowHeight="15" x14ac:dyDescent="0.25"/>
  <cols>
    <col min="1" max="1" width="4.5703125" customWidth="1"/>
    <col min="2" max="2" width="16.5703125" customWidth="1"/>
    <col min="3" max="3" width="9.28515625" style="24" customWidth="1"/>
    <col min="4" max="4" width="9.140625" style="24"/>
    <col min="5" max="5" width="8" customWidth="1"/>
    <col min="6" max="6" width="7.85546875" customWidth="1"/>
    <col min="7" max="7" width="9.28515625" customWidth="1"/>
    <col min="8" max="8" width="8.42578125" customWidth="1"/>
    <col min="9" max="9" width="7.7109375" customWidth="1"/>
    <col min="10" max="10" width="7.85546875" customWidth="1"/>
    <col min="13" max="13" width="9" customWidth="1"/>
    <col min="15" max="15" width="15.7109375" customWidth="1"/>
    <col min="16" max="16" width="14.5703125" customWidth="1"/>
    <col min="17" max="17" width="15.140625" customWidth="1"/>
    <col min="18" max="18" width="15.28515625" customWidth="1"/>
    <col min="19" max="19" width="18.7109375" customWidth="1"/>
    <col min="20" max="20" width="16.42578125" customWidth="1"/>
  </cols>
  <sheetData>
    <row r="1" spans="1:20" ht="36" customHeight="1" x14ac:dyDescent="0.25">
      <c r="A1" s="65" t="s">
        <v>49</v>
      </c>
      <c r="B1" s="65"/>
      <c r="C1" s="65"/>
      <c r="D1" s="65"/>
      <c r="E1" s="65"/>
      <c r="F1" s="65"/>
      <c r="G1" s="65"/>
      <c r="H1" s="65"/>
      <c r="I1" s="65"/>
      <c r="J1" s="65"/>
    </row>
    <row r="2" spans="1:20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20" x14ac:dyDescent="0.25">
      <c r="A3" s="30" t="s">
        <v>50</v>
      </c>
      <c r="B3" s="30"/>
      <c r="C3" s="31"/>
      <c r="D3" s="1"/>
      <c r="E3" s="1"/>
      <c r="F3" s="1"/>
      <c r="G3" s="2"/>
      <c r="H3" s="66" t="s">
        <v>0</v>
      </c>
      <c r="I3" s="66"/>
      <c r="J3" s="66"/>
    </row>
    <row r="4" spans="1:20" x14ac:dyDescent="0.25">
      <c r="A4" s="67" t="s">
        <v>1</v>
      </c>
      <c r="B4" s="69" t="s">
        <v>2</v>
      </c>
      <c r="C4" s="71" t="s">
        <v>3</v>
      </c>
      <c r="D4" s="73" t="s">
        <v>51</v>
      </c>
      <c r="E4" s="74"/>
      <c r="F4" s="75"/>
      <c r="G4" s="76" t="s">
        <v>52</v>
      </c>
      <c r="H4" s="77"/>
      <c r="I4" s="77"/>
      <c r="J4" s="78"/>
    </row>
    <row r="5" spans="1:20" ht="22.5" x14ac:dyDescent="0.25">
      <c r="A5" s="68"/>
      <c r="B5" s="70"/>
      <c r="C5" s="72"/>
      <c r="D5" s="3" t="s">
        <v>4</v>
      </c>
      <c r="E5" s="4" t="s">
        <v>5</v>
      </c>
      <c r="F5" s="3" t="s">
        <v>6</v>
      </c>
      <c r="G5" s="3" t="s">
        <v>4</v>
      </c>
      <c r="H5" s="5" t="s">
        <v>5</v>
      </c>
      <c r="I5" s="5" t="s">
        <v>7</v>
      </c>
      <c r="J5" s="13" t="s">
        <v>6</v>
      </c>
    </row>
    <row r="6" spans="1:20" x14ac:dyDescent="0.25">
      <c r="A6" s="59" t="s">
        <v>8</v>
      </c>
      <c r="B6" s="59"/>
      <c r="C6" s="6">
        <f>C7+C11+C16</f>
        <v>235199.8</v>
      </c>
      <c r="D6" s="6">
        <f>D7+D11+D16</f>
        <v>12650</v>
      </c>
      <c r="E6" s="6">
        <f>E7+E11+E16</f>
        <v>9497.2290000000012</v>
      </c>
      <c r="F6" s="6">
        <f>E6*100/D6</f>
        <v>75.076909090909098</v>
      </c>
      <c r="G6" s="6">
        <f>G7+G11+G16</f>
        <v>36350</v>
      </c>
      <c r="H6" s="6">
        <f>H7+H11+H16</f>
        <v>52119.462999999996</v>
      </c>
      <c r="I6" s="6">
        <f>I7+I11+I16</f>
        <v>15769.462999999996</v>
      </c>
      <c r="J6" s="6">
        <f>H6*100/G6</f>
        <v>143.3822916093535</v>
      </c>
      <c r="R6" s="36"/>
      <c r="S6" s="36"/>
      <c r="T6" s="36"/>
    </row>
    <row r="7" spans="1:20" ht="24" customHeight="1" x14ac:dyDescent="0.25">
      <c r="A7" s="60" t="s">
        <v>9</v>
      </c>
      <c r="B7" s="60"/>
      <c r="C7" s="7">
        <f>C8+C9+C10</f>
        <v>2850</v>
      </c>
      <c r="D7" s="7">
        <f>D8+D9+D10</f>
        <v>0</v>
      </c>
      <c r="E7" s="7">
        <v>0</v>
      </c>
      <c r="F7" s="6" t="e">
        <f>E7*100/D7</f>
        <v>#DIV/0!</v>
      </c>
      <c r="G7" s="7">
        <v>0</v>
      </c>
      <c r="H7" s="7">
        <v>0</v>
      </c>
      <c r="I7" s="7">
        <f>H7-G7</f>
        <v>0</v>
      </c>
      <c r="J7" s="6" t="e">
        <f t="shared" ref="J7:J30" si="0">H7*100/G7</f>
        <v>#DIV/0!</v>
      </c>
      <c r="O7" s="36"/>
      <c r="P7" s="36"/>
      <c r="Q7" s="36"/>
      <c r="R7" s="36"/>
      <c r="S7" s="36"/>
      <c r="T7" s="36"/>
    </row>
    <row r="8" spans="1:20" x14ac:dyDescent="0.25">
      <c r="A8" s="13">
        <v>1</v>
      </c>
      <c r="B8" s="14" t="s">
        <v>10</v>
      </c>
      <c r="C8" s="5">
        <v>750</v>
      </c>
      <c r="D8" s="8">
        <v>0</v>
      </c>
      <c r="E8" s="8">
        <v>0</v>
      </c>
      <c r="F8" s="8" t="e">
        <f>E8*100/D8</f>
        <v>#DIV/0!</v>
      </c>
      <c r="G8" s="8">
        <v>0</v>
      </c>
      <c r="H8" s="8">
        <v>0</v>
      </c>
      <c r="I8" s="5">
        <f t="shared" ref="I8:I30" si="1">H8-G8</f>
        <v>0</v>
      </c>
      <c r="J8" s="6" t="e">
        <f t="shared" si="0"/>
        <v>#DIV/0!</v>
      </c>
      <c r="P8" s="36"/>
      <c r="Q8" s="36"/>
      <c r="R8" s="36"/>
      <c r="S8" s="36"/>
      <c r="T8" s="36"/>
    </row>
    <row r="9" spans="1:20" x14ac:dyDescent="0.25">
      <c r="A9" s="13">
        <v>2</v>
      </c>
      <c r="B9" s="14" t="s">
        <v>11</v>
      </c>
      <c r="C9" s="5">
        <v>1000</v>
      </c>
      <c r="D9" s="8">
        <v>0</v>
      </c>
      <c r="E9" s="8">
        <v>0</v>
      </c>
      <c r="F9" s="8" t="e">
        <f t="shared" ref="F9:F10" si="2">E9*100/D9</f>
        <v>#DIV/0!</v>
      </c>
      <c r="G9" s="8">
        <v>0</v>
      </c>
      <c r="H9" s="8">
        <v>0</v>
      </c>
      <c r="I9" s="5">
        <f t="shared" si="1"/>
        <v>0</v>
      </c>
      <c r="J9" s="6" t="e">
        <f t="shared" si="0"/>
        <v>#DIV/0!</v>
      </c>
      <c r="O9" s="36"/>
      <c r="P9" s="36"/>
      <c r="Q9" s="36"/>
      <c r="R9" s="36"/>
      <c r="S9" s="36"/>
      <c r="T9" s="36"/>
    </row>
    <row r="10" spans="1:20" ht="27.75" customHeight="1" x14ac:dyDescent="0.25">
      <c r="A10" s="13">
        <v>3</v>
      </c>
      <c r="B10" s="32" t="s">
        <v>12</v>
      </c>
      <c r="C10" s="44">
        <v>1100</v>
      </c>
      <c r="D10" s="5">
        <v>0</v>
      </c>
      <c r="E10" s="5">
        <v>0</v>
      </c>
      <c r="F10" s="5" t="e">
        <f t="shared" si="2"/>
        <v>#DIV/0!</v>
      </c>
      <c r="G10" s="5">
        <v>0</v>
      </c>
      <c r="H10" s="5">
        <v>0</v>
      </c>
      <c r="I10" s="5">
        <f t="shared" si="1"/>
        <v>0</v>
      </c>
      <c r="J10" s="6" t="e">
        <f t="shared" si="0"/>
        <v>#DIV/0!</v>
      </c>
      <c r="O10" s="36"/>
      <c r="P10" s="36"/>
      <c r="R10" s="36"/>
      <c r="S10" s="36"/>
    </row>
    <row r="11" spans="1:20" x14ac:dyDescent="0.25">
      <c r="A11" s="61" t="s">
        <v>13</v>
      </c>
      <c r="B11" s="62"/>
      <c r="C11" s="7">
        <f>C13+C12+C14+C15</f>
        <v>10000</v>
      </c>
      <c r="D11" s="7">
        <f>D12+D13+D15</f>
        <v>0</v>
      </c>
      <c r="E11" s="7">
        <f>E12+E13+E14+E15</f>
        <v>0</v>
      </c>
      <c r="F11" s="7">
        <f>E11*100/C11</f>
        <v>0</v>
      </c>
      <c r="G11" s="7">
        <v>0</v>
      </c>
      <c r="H11" s="7">
        <f>H12+H13+H14+H15</f>
        <v>0</v>
      </c>
      <c r="I11" s="7">
        <f t="shared" si="1"/>
        <v>0</v>
      </c>
      <c r="J11" s="6" t="e">
        <f>H11*100/G11</f>
        <v>#DIV/0!</v>
      </c>
      <c r="O11" s="36"/>
      <c r="P11" s="36"/>
      <c r="Q11" s="36"/>
      <c r="R11" s="36"/>
      <c r="S11" s="36"/>
      <c r="T11" s="36"/>
    </row>
    <row r="12" spans="1:20" x14ac:dyDescent="0.25">
      <c r="A12" s="13">
        <v>1</v>
      </c>
      <c r="B12" s="13" t="s">
        <v>14</v>
      </c>
      <c r="C12" s="5"/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1"/>
        <v>0</v>
      </c>
      <c r="J12" s="6">
        <v>0</v>
      </c>
      <c r="P12" s="36"/>
      <c r="Q12" s="36"/>
      <c r="R12" s="36"/>
      <c r="S12" s="36"/>
      <c r="T12" s="36"/>
    </row>
    <row r="13" spans="1:20" x14ac:dyDescent="0.25">
      <c r="A13" s="33">
        <v>2</v>
      </c>
      <c r="B13" s="12" t="s">
        <v>15</v>
      </c>
      <c r="C13" s="5">
        <v>10000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5">
        <f t="shared" si="1"/>
        <v>0</v>
      </c>
      <c r="J13" s="6" t="e">
        <f t="shared" ref="J13" si="3">H13*100/G13</f>
        <v>#DIV/0!</v>
      </c>
      <c r="O13" s="36"/>
      <c r="P13" s="36"/>
      <c r="Q13" s="36"/>
      <c r="R13" s="36"/>
      <c r="S13" s="36"/>
      <c r="T13" s="36"/>
    </row>
    <row r="14" spans="1:20" x14ac:dyDescent="0.25">
      <c r="A14" s="33">
        <v>3</v>
      </c>
      <c r="B14" s="34" t="s">
        <v>16</v>
      </c>
      <c r="C14" s="5">
        <v>0</v>
      </c>
      <c r="D14" s="8">
        <v>0</v>
      </c>
      <c r="E14" s="8">
        <v>0</v>
      </c>
      <c r="F14" s="8"/>
      <c r="G14" s="8">
        <v>0</v>
      </c>
      <c r="H14" s="8">
        <v>0</v>
      </c>
      <c r="I14" s="5"/>
      <c r="J14" s="6"/>
      <c r="P14" s="36"/>
      <c r="Q14" s="36"/>
      <c r="R14" s="36"/>
      <c r="S14" s="36"/>
      <c r="T14" s="36"/>
    </row>
    <row r="15" spans="1:20" ht="31.5" customHeight="1" x14ac:dyDescent="0.25">
      <c r="A15" s="13">
        <v>4</v>
      </c>
      <c r="B15" s="35" t="s">
        <v>17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6">
        <v>0</v>
      </c>
      <c r="O15" s="36"/>
      <c r="P15" s="36"/>
      <c r="R15" s="36"/>
      <c r="S15" s="36"/>
      <c r="T15" s="36"/>
    </row>
    <row r="16" spans="1:20" x14ac:dyDescent="0.25">
      <c r="A16" s="63" t="s">
        <v>18</v>
      </c>
      <c r="B16" s="64"/>
      <c r="C16" s="7">
        <f>C17+C18+C19+C20+C21+C22+C23+C24+C25+C26+C27+C28+C29+C30</f>
        <v>222349.8</v>
      </c>
      <c r="D16" s="7">
        <f>D17+D18+D19+D20+D21+D22+D23+D24+D25+D26+D27+D28+D29+D30</f>
        <v>12650</v>
      </c>
      <c r="E16" s="7">
        <f>E17+E18+E20+E19+E21+E22+E23+E24+E26+E27+E25+E28+E29</f>
        <v>9497.2290000000012</v>
      </c>
      <c r="F16" s="10">
        <f t="shared" ref="F16:F30" si="4">E16*100/D16</f>
        <v>75.076909090909098</v>
      </c>
      <c r="G16" s="7">
        <v>36350</v>
      </c>
      <c r="H16" s="7">
        <f>H17+H18+H19+H20+H21+H22+H23+H24+H26+H27+H25+H28+H29</f>
        <v>52119.462999999996</v>
      </c>
      <c r="I16" s="7">
        <f t="shared" si="1"/>
        <v>15769.462999999996</v>
      </c>
      <c r="J16" s="6">
        <f t="shared" si="0"/>
        <v>143.3822916093535</v>
      </c>
      <c r="O16" s="36"/>
      <c r="P16" s="36"/>
      <c r="Q16" s="36"/>
      <c r="R16" s="36"/>
      <c r="S16" s="36"/>
      <c r="T16" s="36"/>
    </row>
    <row r="17" spans="1:20" x14ac:dyDescent="0.25">
      <c r="A17" s="43">
        <v>1</v>
      </c>
      <c r="B17" s="12" t="s">
        <v>19</v>
      </c>
      <c r="C17" s="5">
        <v>104300</v>
      </c>
      <c r="D17" s="5">
        <v>8000</v>
      </c>
      <c r="E17" s="8">
        <v>6371.0919999999996</v>
      </c>
      <c r="F17" s="8">
        <f>E17*100/D17</f>
        <v>79.638649999999998</v>
      </c>
      <c r="G17" s="5">
        <v>30000</v>
      </c>
      <c r="H17" s="8">
        <v>33072.324999999997</v>
      </c>
      <c r="I17" s="5">
        <f>H17-G17</f>
        <v>3072.3249999999971</v>
      </c>
      <c r="J17" s="6">
        <f>H17*100/G17</f>
        <v>110.24108333333332</v>
      </c>
      <c r="O17" s="36"/>
      <c r="P17" s="36"/>
      <c r="Q17" s="36"/>
      <c r="R17" s="36"/>
      <c r="S17" s="36"/>
      <c r="T17" s="36"/>
    </row>
    <row r="18" spans="1:20" x14ac:dyDescent="0.25">
      <c r="A18" s="13">
        <v>2</v>
      </c>
      <c r="B18" s="14" t="s">
        <v>20</v>
      </c>
      <c r="C18" s="5">
        <v>10000</v>
      </c>
      <c r="D18" s="5">
        <v>500</v>
      </c>
      <c r="E18" s="8">
        <v>0</v>
      </c>
      <c r="F18" s="8">
        <f t="shared" si="4"/>
        <v>0</v>
      </c>
      <c r="G18" s="5">
        <v>2000</v>
      </c>
      <c r="H18" s="8">
        <v>4319.2</v>
      </c>
      <c r="I18" s="5">
        <f t="shared" si="1"/>
        <v>2319.1999999999998</v>
      </c>
      <c r="J18" s="6">
        <f t="shared" si="0"/>
        <v>215.96</v>
      </c>
    </row>
    <row r="19" spans="1:20" ht="24" customHeight="1" x14ac:dyDescent="0.25">
      <c r="A19" s="43">
        <v>3</v>
      </c>
      <c r="B19" s="15" t="s">
        <v>21</v>
      </c>
      <c r="C19" s="5">
        <v>3000</v>
      </c>
      <c r="D19" s="5">
        <v>500</v>
      </c>
      <c r="E19" s="5">
        <v>740</v>
      </c>
      <c r="F19" s="8">
        <f t="shared" si="4"/>
        <v>148</v>
      </c>
      <c r="G19" s="5">
        <v>500</v>
      </c>
      <c r="H19" s="5">
        <v>740</v>
      </c>
      <c r="I19" s="5">
        <f>H19-G19</f>
        <v>240</v>
      </c>
      <c r="J19" s="6">
        <f>H19*100/G19</f>
        <v>148</v>
      </c>
      <c r="O19" s="36"/>
      <c r="P19" s="36"/>
      <c r="Q19" s="36"/>
      <c r="R19" s="36"/>
      <c r="S19" s="36"/>
      <c r="T19" s="36"/>
    </row>
    <row r="20" spans="1:20" x14ac:dyDescent="0.25">
      <c r="A20" s="13">
        <v>4</v>
      </c>
      <c r="B20" s="14" t="s">
        <v>22</v>
      </c>
      <c r="C20" s="5">
        <v>27100</v>
      </c>
      <c r="D20" s="5">
        <v>2300</v>
      </c>
      <c r="E20" s="8">
        <v>1660.1210000000001</v>
      </c>
      <c r="F20" s="8">
        <f t="shared" si="4"/>
        <v>72.179173913043485</v>
      </c>
      <c r="G20" s="5" t="s">
        <v>53</v>
      </c>
      <c r="H20" s="8">
        <v>7855.8149999999996</v>
      </c>
      <c r="I20" s="5" t="e">
        <f t="shared" si="1"/>
        <v>#VALUE!</v>
      </c>
      <c r="J20" s="6" t="e">
        <f t="shared" si="0"/>
        <v>#VALUE!</v>
      </c>
      <c r="O20" s="36"/>
      <c r="P20" s="36"/>
      <c r="Q20" s="36"/>
      <c r="R20" s="36"/>
      <c r="S20" s="36"/>
      <c r="T20" s="36"/>
    </row>
    <row r="21" spans="1:20" x14ac:dyDescent="0.25">
      <c r="A21" s="43">
        <v>5</v>
      </c>
      <c r="B21" s="12" t="s">
        <v>23</v>
      </c>
      <c r="C21" s="5">
        <v>1700</v>
      </c>
      <c r="D21" s="5">
        <v>350</v>
      </c>
      <c r="E21" s="8">
        <v>79.504000000000005</v>
      </c>
      <c r="F21" s="8">
        <f t="shared" si="4"/>
        <v>22.715428571428571</v>
      </c>
      <c r="G21" s="5">
        <v>350</v>
      </c>
      <c r="H21" s="8">
        <v>215.15100000000001</v>
      </c>
      <c r="I21" s="5">
        <f t="shared" si="1"/>
        <v>-134.84899999999999</v>
      </c>
      <c r="J21" s="6">
        <f t="shared" si="0"/>
        <v>61.471714285714292</v>
      </c>
    </row>
    <row r="22" spans="1:20" x14ac:dyDescent="0.25">
      <c r="A22" s="13">
        <v>6</v>
      </c>
      <c r="B22" s="14" t="s">
        <v>24</v>
      </c>
      <c r="C22" s="5">
        <v>1785</v>
      </c>
      <c r="D22" s="5">
        <v>0</v>
      </c>
      <c r="E22" s="8">
        <v>0</v>
      </c>
      <c r="F22" s="8" t="e">
        <f t="shared" si="4"/>
        <v>#DIV/0!</v>
      </c>
      <c r="G22" s="5">
        <v>0</v>
      </c>
      <c r="H22" s="8">
        <v>180</v>
      </c>
      <c r="I22" s="5">
        <f t="shared" si="1"/>
        <v>180</v>
      </c>
      <c r="J22" s="6" t="e">
        <f t="shared" si="0"/>
        <v>#DIV/0!</v>
      </c>
    </row>
    <row r="23" spans="1:20" ht="23.25" x14ac:dyDescent="0.25">
      <c r="A23" s="43">
        <v>7</v>
      </c>
      <c r="B23" s="15" t="s">
        <v>25</v>
      </c>
      <c r="C23" s="5">
        <v>1500</v>
      </c>
      <c r="D23" s="5">
        <v>100</v>
      </c>
      <c r="E23" s="5">
        <v>0</v>
      </c>
      <c r="F23" s="8">
        <f t="shared" si="4"/>
        <v>0</v>
      </c>
      <c r="G23" s="5">
        <v>400</v>
      </c>
      <c r="H23" s="5">
        <v>122.3</v>
      </c>
      <c r="I23" s="5">
        <f t="shared" si="1"/>
        <v>-277.7</v>
      </c>
      <c r="J23" s="6">
        <f>H23*100/G23</f>
        <v>30.574999999999999</v>
      </c>
      <c r="O23" s="36"/>
      <c r="P23" s="36"/>
      <c r="Q23" s="36"/>
      <c r="R23" s="36"/>
      <c r="S23" s="36"/>
      <c r="T23" s="36"/>
    </row>
    <row r="24" spans="1:20" x14ac:dyDescent="0.25">
      <c r="A24" s="13">
        <v>8</v>
      </c>
      <c r="B24" s="16" t="s">
        <v>26</v>
      </c>
      <c r="C24" s="5">
        <v>1800</v>
      </c>
      <c r="D24" s="5">
        <v>100</v>
      </c>
      <c r="E24" s="8">
        <v>3.012</v>
      </c>
      <c r="F24" s="8">
        <f t="shared" si="4"/>
        <v>3.012</v>
      </c>
      <c r="G24" s="5">
        <v>400</v>
      </c>
      <c r="H24" s="8">
        <v>153.572</v>
      </c>
      <c r="I24" s="5">
        <f t="shared" si="1"/>
        <v>-246.428</v>
      </c>
      <c r="J24" s="6">
        <f>H24*100/G24</f>
        <v>38.393000000000001</v>
      </c>
    </row>
    <row r="25" spans="1:20" ht="30" customHeight="1" x14ac:dyDescent="0.25">
      <c r="A25" s="43">
        <v>9</v>
      </c>
      <c r="B25" s="15" t="s">
        <v>27</v>
      </c>
      <c r="C25" s="5">
        <v>500</v>
      </c>
      <c r="D25" s="5">
        <v>0</v>
      </c>
      <c r="E25" s="5">
        <v>60</v>
      </c>
      <c r="F25" s="8" t="e">
        <f t="shared" si="4"/>
        <v>#DIV/0!</v>
      </c>
      <c r="G25" s="5">
        <v>0</v>
      </c>
      <c r="H25" s="5">
        <v>1260</v>
      </c>
      <c r="I25" s="5">
        <f t="shared" si="1"/>
        <v>1260</v>
      </c>
      <c r="J25" s="6" t="e">
        <f>H25*100/G25</f>
        <v>#DIV/0!</v>
      </c>
    </row>
    <row r="26" spans="1:20" ht="24" customHeight="1" x14ac:dyDescent="0.25">
      <c r="A26" s="13">
        <v>10</v>
      </c>
      <c r="B26" s="17" t="s">
        <v>28</v>
      </c>
      <c r="C26" s="5">
        <v>60464.800000000003</v>
      </c>
      <c r="D26" s="5">
        <v>0</v>
      </c>
      <c r="E26" s="5">
        <v>12.5</v>
      </c>
      <c r="F26" s="8" t="e">
        <f t="shared" si="4"/>
        <v>#DIV/0!</v>
      </c>
      <c r="G26" s="5">
        <v>0</v>
      </c>
      <c r="H26" s="5">
        <v>2082.1</v>
      </c>
      <c r="I26" s="5">
        <f t="shared" si="1"/>
        <v>2082.1</v>
      </c>
      <c r="J26" s="6" t="e">
        <f>H26*100/G26</f>
        <v>#DIV/0!</v>
      </c>
    </row>
    <row r="27" spans="1:20" ht="24" customHeight="1" x14ac:dyDescent="0.25">
      <c r="A27" s="43">
        <v>11</v>
      </c>
      <c r="B27" s="3" t="s">
        <v>29</v>
      </c>
      <c r="C27" s="5">
        <v>6200</v>
      </c>
      <c r="D27" s="5">
        <v>500</v>
      </c>
      <c r="E27" s="5">
        <v>56</v>
      </c>
      <c r="F27" s="8">
        <f t="shared" si="4"/>
        <v>11.2</v>
      </c>
      <c r="G27" s="5">
        <v>1800</v>
      </c>
      <c r="H27" s="5">
        <v>259</v>
      </c>
      <c r="I27" s="5">
        <f t="shared" si="1"/>
        <v>-1541</v>
      </c>
      <c r="J27" s="6">
        <f t="shared" si="0"/>
        <v>14.388888888888889</v>
      </c>
    </row>
    <row r="28" spans="1:20" ht="27" customHeight="1" x14ac:dyDescent="0.25">
      <c r="A28" s="13">
        <v>12</v>
      </c>
      <c r="B28" s="15" t="s">
        <v>30</v>
      </c>
      <c r="C28" s="5">
        <v>0</v>
      </c>
      <c r="D28" s="5">
        <v>0</v>
      </c>
      <c r="E28" s="5">
        <v>0</v>
      </c>
      <c r="F28" s="8" t="e">
        <f t="shared" si="4"/>
        <v>#DIV/0!</v>
      </c>
      <c r="G28" s="5">
        <v>0</v>
      </c>
      <c r="H28" s="5">
        <v>0</v>
      </c>
      <c r="I28" s="5">
        <f t="shared" si="1"/>
        <v>0</v>
      </c>
      <c r="J28" s="6">
        <v>0</v>
      </c>
    </row>
    <row r="29" spans="1:20" x14ac:dyDescent="0.25">
      <c r="A29" s="43">
        <v>13</v>
      </c>
      <c r="B29" s="14" t="s">
        <v>31</v>
      </c>
      <c r="C29" s="5">
        <v>3000</v>
      </c>
      <c r="D29" s="5">
        <v>200</v>
      </c>
      <c r="E29" s="8">
        <v>515</v>
      </c>
      <c r="F29" s="8">
        <f t="shared" si="4"/>
        <v>257.5</v>
      </c>
      <c r="G29" s="5">
        <v>800</v>
      </c>
      <c r="H29" s="8">
        <v>1860</v>
      </c>
      <c r="I29" s="5">
        <f t="shared" si="1"/>
        <v>1060</v>
      </c>
      <c r="J29" s="6">
        <f t="shared" si="0"/>
        <v>232.5</v>
      </c>
    </row>
    <row r="30" spans="1:20" ht="24.75" customHeight="1" x14ac:dyDescent="0.25">
      <c r="A30" s="61" t="s">
        <v>32</v>
      </c>
      <c r="B30" s="62"/>
      <c r="C30" s="18">
        <v>1000</v>
      </c>
      <c r="D30" s="18">
        <v>100</v>
      </c>
      <c r="E30" s="7">
        <v>0</v>
      </c>
      <c r="F30" s="8">
        <f t="shared" si="4"/>
        <v>0</v>
      </c>
      <c r="G30" s="18">
        <v>100</v>
      </c>
      <c r="H30" s="7">
        <v>0</v>
      </c>
      <c r="I30" s="7">
        <f t="shared" si="1"/>
        <v>-100</v>
      </c>
      <c r="J30" s="6">
        <f t="shared" si="0"/>
        <v>0</v>
      </c>
    </row>
    <row r="31" spans="1:20" x14ac:dyDescent="0.25">
      <c r="A31" s="25"/>
      <c r="B31" s="25"/>
      <c r="C31" s="26"/>
      <c r="D31" s="26"/>
      <c r="E31" s="26"/>
      <c r="F31" s="27"/>
      <c r="G31" s="26"/>
      <c r="H31" s="26"/>
      <c r="I31" s="26"/>
      <c r="J31" s="28"/>
    </row>
    <row r="32" spans="1:20" x14ac:dyDescent="0.25">
      <c r="A32" s="19"/>
      <c r="B32" s="19"/>
      <c r="C32" s="42"/>
      <c r="D32" s="21"/>
      <c r="E32" s="21"/>
      <c r="F32" s="21"/>
      <c r="G32" s="21"/>
      <c r="H32" s="22" t="s">
        <v>33</v>
      </c>
      <c r="I32" s="23"/>
      <c r="J32" s="19"/>
    </row>
    <row r="33" spans="1:10" x14ac:dyDescent="0.25">
      <c r="A33" s="57" t="s">
        <v>34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10" x14ac:dyDescent="0.25">
      <c r="A34" s="58" t="s">
        <v>35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x14ac:dyDescent="0.25">
      <c r="A35" s="58" t="s">
        <v>39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x14ac:dyDescent="0.25">
      <c r="E36" s="24"/>
      <c r="F36" s="24"/>
      <c r="G36" s="24"/>
      <c r="H36" s="24"/>
    </row>
  </sheetData>
  <mergeCells count="15">
    <mergeCell ref="A34:J34"/>
    <mergeCell ref="A35:J35"/>
    <mergeCell ref="A6:B6"/>
    <mergeCell ref="A7:B7"/>
    <mergeCell ref="A11:B11"/>
    <mergeCell ref="A16:B16"/>
    <mergeCell ref="A30:B30"/>
    <mergeCell ref="A33:J33"/>
    <mergeCell ref="A1:J1"/>
    <mergeCell ref="H3:J3"/>
    <mergeCell ref="A4:A5"/>
    <mergeCell ref="B4:B5"/>
    <mergeCell ref="C4:C5"/>
    <mergeCell ref="D4:F4"/>
    <mergeCell ref="G4:J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O26" sqref="O26"/>
    </sheetView>
  </sheetViews>
  <sheetFormatPr defaultRowHeight="15" x14ac:dyDescent="0.25"/>
  <cols>
    <col min="2" max="2" width="17" customWidth="1"/>
  </cols>
  <sheetData>
    <row r="1" spans="1:10" ht="31.5" customHeight="1" x14ac:dyDescent="0.25">
      <c r="A1" s="65" t="s">
        <v>56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25">
      <c r="A3" s="30" t="s">
        <v>57</v>
      </c>
      <c r="B3" s="30"/>
      <c r="C3" s="31"/>
      <c r="D3" s="1"/>
      <c r="E3" s="1"/>
      <c r="F3" s="1"/>
      <c r="G3" s="2"/>
      <c r="H3" s="66" t="s">
        <v>0</v>
      </c>
      <c r="I3" s="66"/>
      <c r="J3" s="66"/>
    </row>
    <row r="4" spans="1:10" x14ac:dyDescent="0.25">
      <c r="A4" s="67" t="s">
        <v>1</v>
      </c>
      <c r="B4" s="69" t="s">
        <v>2</v>
      </c>
      <c r="C4" s="71" t="s">
        <v>3</v>
      </c>
      <c r="D4" s="73" t="s">
        <v>54</v>
      </c>
      <c r="E4" s="74"/>
      <c r="F4" s="75"/>
      <c r="G4" s="76" t="s">
        <v>55</v>
      </c>
      <c r="H4" s="77"/>
      <c r="I4" s="77"/>
      <c r="J4" s="78"/>
    </row>
    <row r="5" spans="1:10" ht="22.5" x14ac:dyDescent="0.25">
      <c r="A5" s="68"/>
      <c r="B5" s="70"/>
      <c r="C5" s="72"/>
      <c r="D5" s="3" t="s">
        <v>4</v>
      </c>
      <c r="E5" s="4" t="s">
        <v>5</v>
      </c>
      <c r="F5" s="3" t="s">
        <v>6</v>
      </c>
      <c r="G5" s="3" t="s">
        <v>4</v>
      </c>
      <c r="H5" s="5" t="s">
        <v>5</v>
      </c>
      <c r="I5" s="5" t="s">
        <v>7</v>
      </c>
      <c r="J5" s="13" t="s">
        <v>6</v>
      </c>
    </row>
    <row r="6" spans="1:10" x14ac:dyDescent="0.25">
      <c r="A6" s="59" t="s">
        <v>8</v>
      </c>
      <c r="B6" s="59"/>
      <c r="C6" s="6">
        <f>C7+C11+C16</f>
        <v>235199.8</v>
      </c>
      <c r="D6" s="6">
        <f>D7+D11+D16</f>
        <v>12800</v>
      </c>
      <c r="E6" s="6">
        <f>E7+E11+E16</f>
        <v>17912.07</v>
      </c>
      <c r="F6" s="6">
        <f>E6*100/D6</f>
        <v>139.938046875</v>
      </c>
      <c r="G6" s="6">
        <f>G7+G11+G16</f>
        <v>36350</v>
      </c>
      <c r="H6" s="6">
        <f>H7+H11+H16</f>
        <v>68987.323999999993</v>
      </c>
      <c r="I6" s="6">
        <f>I7+I11+I16</f>
        <v>32637.323999999993</v>
      </c>
      <c r="J6" s="6">
        <f>H6*100/G6</f>
        <v>189.78631086657495</v>
      </c>
    </row>
    <row r="7" spans="1:10" ht="31.5" customHeight="1" x14ac:dyDescent="0.25">
      <c r="A7" s="60" t="s">
        <v>9</v>
      </c>
      <c r="B7" s="60"/>
      <c r="C7" s="7">
        <f>C8+C9+C10</f>
        <v>2850</v>
      </c>
      <c r="D7" s="7">
        <f>D8+D9+D10</f>
        <v>0</v>
      </c>
      <c r="E7" s="7">
        <v>0</v>
      </c>
      <c r="F7" s="6" t="e">
        <f>E7*100/D7</f>
        <v>#DIV/0!</v>
      </c>
      <c r="G7" s="7">
        <v>0</v>
      </c>
      <c r="H7" s="7">
        <v>0</v>
      </c>
      <c r="I7" s="7">
        <f>H7-G7</f>
        <v>0</v>
      </c>
      <c r="J7" s="6" t="e">
        <f t="shared" ref="J7:J30" si="0">H7*100/G7</f>
        <v>#DIV/0!</v>
      </c>
    </row>
    <row r="8" spans="1:10" x14ac:dyDescent="0.25">
      <c r="A8" s="13">
        <v>1</v>
      </c>
      <c r="B8" s="14" t="s">
        <v>10</v>
      </c>
      <c r="C8" s="5">
        <v>750</v>
      </c>
      <c r="D8" s="8">
        <v>0</v>
      </c>
      <c r="E8" s="8">
        <v>0</v>
      </c>
      <c r="F8" s="8" t="e">
        <f>E8*100/D8</f>
        <v>#DIV/0!</v>
      </c>
      <c r="G8" s="8">
        <v>0</v>
      </c>
      <c r="H8" s="8">
        <v>0</v>
      </c>
      <c r="I8" s="5">
        <f t="shared" ref="I8:I30" si="1">H8-G8</f>
        <v>0</v>
      </c>
      <c r="J8" s="6" t="e">
        <f t="shared" si="0"/>
        <v>#DIV/0!</v>
      </c>
    </row>
    <row r="9" spans="1:10" x14ac:dyDescent="0.25">
      <c r="A9" s="13">
        <v>2</v>
      </c>
      <c r="B9" s="14" t="s">
        <v>11</v>
      </c>
      <c r="C9" s="5">
        <v>1000</v>
      </c>
      <c r="D9" s="8">
        <v>0</v>
      </c>
      <c r="E9" s="8">
        <v>0</v>
      </c>
      <c r="F9" s="8" t="e">
        <f t="shared" ref="F9:F10" si="2">E9*100/D9</f>
        <v>#DIV/0!</v>
      </c>
      <c r="G9" s="8">
        <v>0</v>
      </c>
      <c r="H9" s="8">
        <v>0</v>
      </c>
      <c r="I9" s="5">
        <f t="shared" si="1"/>
        <v>0</v>
      </c>
      <c r="J9" s="6" t="e">
        <f t="shared" si="0"/>
        <v>#DIV/0!</v>
      </c>
    </row>
    <row r="10" spans="1:10" ht="21" customHeight="1" x14ac:dyDescent="0.25">
      <c r="A10" s="13">
        <v>3</v>
      </c>
      <c r="B10" s="32" t="s">
        <v>12</v>
      </c>
      <c r="C10" s="46">
        <v>1100</v>
      </c>
      <c r="D10" s="5">
        <v>0</v>
      </c>
      <c r="E10" s="5">
        <v>0</v>
      </c>
      <c r="F10" s="5" t="e">
        <f t="shared" si="2"/>
        <v>#DIV/0!</v>
      </c>
      <c r="G10" s="5">
        <v>0</v>
      </c>
      <c r="H10" s="5">
        <v>0</v>
      </c>
      <c r="I10" s="5">
        <f t="shared" si="1"/>
        <v>0</v>
      </c>
      <c r="J10" s="6" t="e">
        <f t="shared" si="0"/>
        <v>#DIV/0!</v>
      </c>
    </row>
    <row r="11" spans="1:10" ht="27" customHeight="1" x14ac:dyDescent="0.25">
      <c r="A11" s="61" t="s">
        <v>13</v>
      </c>
      <c r="B11" s="62"/>
      <c r="C11" s="7">
        <f>C13+C12+C14+C15</f>
        <v>10000</v>
      </c>
      <c r="D11" s="7">
        <f>D12+D13+D15</f>
        <v>0</v>
      </c>
      <c r="E11" s="7">
        <f>E12+E13+E14+E15</f>
        <v>0</v>
      </c>
      <c r="F11" s="7">
        <f>E11*100/C11</f>
        <v>0</v>
      </c>
      <c r="G11" s="7">
        <v>0</v>
      </c>
      <c r="H11" s="7">
        <f>H12+H13+H14+H15</f>
        <v>0</v>
      </c>
      <c r="I11" s="7">
        <f t="shared" si="1"/>
        <v>0</v>
      </c>
      <c r="J11" s="6" t="e">
        <f>H11*100/G11</f>
        <v>#DIV/0!</v>
      </c>
    </row>
    <row r="12" spans="1:10" x14ac:dyDescent="0.25">
      <c r="A12" s="13">
        <v>1</v>
      </c>
      <c r="B12" s="13" t="s">
        <v>14</v>
      </c>
      <c r="C12" s="5"/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1"/>
        <v>0</v>
      </c>
      <c r="J12" s="6">
        <v>0</v>
      </c>
    </row>
    <row r="13" spans="1:10" x14ac:dyDescent="0.25">
      <c r="A13" s="33">
        <v>2</v>
      </c>
      <c r="B13" s="12" t="s">
        <v>15</v>
      </c>
      <c r="C13" s="5">
        <v>10000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5">
        <f t="shared" si="1"/>
        <v>0</v>
      </c>
      <c r="J13" s="6" t="e">
        <f t="shared" ref="J13" si="3">H13*100/G13</f>
        <v>#DIV/0!</v>
      </c>
    </row>
    <row r="14" spans="1:10" x14ac:dyDescent="0.25">
      <c r="A14" s="33">
        <v>3</v>
      </c>
      <c r="B14" s="34" t="s">
        <v>16</v>
      </c>
      <c r="C14" s="5">
        <v>0</v>
      </c>
      <c r="D14" s="8">
        <v>0</v>
      </c>
      <c r="E14" s="8">
        <v>0</v>
      </c>
      <c r="F14" s="8"/>
      <c r="G14" s="8">
        <v>0</v>
      </c>
      <c r="H14" s="8">
        <v>0</v>
      </c>
      <c r="I14" s="5"/>
      <c r="J14" s="6"/>
    </row>
    <row r="15" spans="1:10" ht="25.5" customHeight="1" x14ac:dyDescent="0.25">
      <c r="A15" s="13">
        <v>4</v>
      </c>
      <c r="B15" s="35" t="s">
        <v>17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6">
        <v>0</v>
      </c>
    </row>
    <row r="16" spans="1:10" ht="24" customHeight="1" x14ac:dyDescent="0.25">
      <c r="A16" s="63" t="s">
        <v>58</v>
      </c>
      <c r="B16" s="64"/>
      <c r="C16" s="7">
        <f>C17+C18+C19+C20+C21+C22+C23+C24+C25+C26+C27+C28+C29+C30</f>
        <v>222349.8</v>
      </c>
      <c r="D16" s="7">
        <f>D17+D18+D19+D20+D21+D22+D23+D24+D25+D26+D27+D28+D29+D30</f>
        <v>12800</v>
      </c>
      <c r="E16" s="7">
        <f>E17+E18+E20+E19+E21+E22+E23+E24+E26+E27+E25+E28+E29</f>
        <v>17912.07</v>
      </c>
      <c r="F16" s="10">
        <f t="shared" ref="F16:F30" si="4">E16*100/D16</f>
        <v>139.938046875</v>
      </c>
      <c r="G16" s="7">
        <v>36350</v>
      </c>
      <c r="H16" s="7">
        <f>H17+H18+H19+H20+H21+H22+H23+H24+H26+H27+H25+H28+H29</f>
        <v>68987.323999999993</v>
      </c>
      <c r="I16" s="7">
        <f t="shared" si="1"/>
        <v>32637.323999999993</v>
      </c>
      <c r="J16" s="6">
        <f t="shared" si="0"/>
        <v>189.78631086657495</v>
      </c>
    </row>
    <row r="17" spans="1:10" x14ac:dyDescent="0.25">
      <c r="A17" s="45">
        <v>1</v>
      </c>
      <c r="B17" s="12" t="s">
        <v>19</v>
      </c>
      <c r="C17" s="5">
        <v>104300</v>
      </c>
      <c r="D17" s="5">
        <v>8000</v>
      </c>
      <c r="E17" s="8">
        <v>12190.85</v>
      </c>
      <c r="F17" s="8">
        <f>E17*100/D17</f>
        <v>152.385625</v>
      </c>
      <c r="G17" s="5">
        <v>38000</v>
      </c>
      <c r="H17" s="8">
        <v>45263.85</v>
      </c>
      <c r="I17" s="5">
        <f>H17-G17</f>
        <v>7263.8499999999985</v>
      </c>
      <c r="J17" s="6">
        <f>H17*100/G17</f>
        <v>119.11539473684211</v>
      </c>
    </row>
    <row r="18" spans="1:10" x14ac:dyDescent="0.25">
      <c r="A18" s="13">
        <v>2</v>
      </c>
      <c r="B18" s="14" t="s">
        <v>20</v>
      </c>
      <c r="C18" s="5">
        <v>10000</v>
      </c>
      <c r="D18" s="5">
        <v>1000</v>
      </c>
      <c r="E18" s="8">
        <v>0</v>
      </c>
      <c r="F18" s="8">
        <f t="shared" si="4"/>
        <v>0</v>
      </c>
      <c r="G18" s="5">
        <v>3000</v>
      </c>
      <c r="H18" s="8">
        <v>4319.2700000000004</v>
      </c>
      <c r="I18" s="5">
        <f t="shared" si="1"/>
        <v>1319.2700000000004</v>
      </c>
      <c r="J18" s="6">
        <f t="shared" si="0"/>
        <v>143.97566666666668</v>
      </c>
    </row>
    <row r="19" spans="1:10" ht="20.25" customHeight="1" x14ac:dyDescent="0.25">
      <c r="A19" s="45">
        <v>3</v>
      </c>
      <c r="B19" s="15" t="s">
        <v>21</v>
      </c>
      <c r="C19" s="5">
        <v>3000</v>
      </c>
      <c r="D19" s="5">
        <v>500</v>
      </c>
      <c r="E19" s="5">
        <v>0</v>
      </c>
      <c r="F19" s="8">
        <f t="shared" si="4"/>
        <v>0</v>
      </c>
      <c r="G19" s="5">
        <v>1000</v>
      </c>
      <c r="H19" s="5">
        <v>740</v>
      </c>
      <c r="I19" s="5">
        <f>H19-G19</f>
        <v>-260</v>
      </c>
      <c r="J19" s="6">
        <f>H19*100/G19</f>
        <v>74</v>
      </c>
    </row>
    <row r="20" spans="1:10" x14ac:dyDescent="0.25">
      <c r="A20" s="13">
        <v>4</v>
      </c>
      <c r="B20" s="14" t="s">
        <v>22</v>
      </c>
      <c r="C20" s="5">
        <v>27100</v>
      </c>
      <c r="D20" s="5">
        <v>2300</v>
      </c>
      <c r="E20" s="8">
        <v>1213.47</v>
      </c>
      <c r="F20" s="8">
        <f t="shared" si="4"/>
        <v>52.759565217391305</v>
      </c>
      <c r="G20" s="5">
        <v>10600</v>
      </c>
      <c r="H20" s="8">
        <v>9069.2849999999999</v>
      </c>
      <c r="I20" s="5">
        <f t="shared" si="1"/>
        <v>-1530.7150000000001</v>
      </c>
      <c r="J20" s="6">
        <f t="shared" si="0"/>
        <v>85.559292452830192</v>
      </c>
    </row>
    <row r="21" spans="1:10" x14ac:dyDescent="0.25">
      <c r="A21" s="45">
        <v>5</v>
      </c>
      <c r="B21" s="12" t="s">
        <v>23</v>
      </c>
      <c r="C21" s="5">
        <v>1700</v>
      </c>
      <c r="D21" s="5">
        <v>0</v>
      </c>
      <c r="E21" s="8">
        <v>1046</v>
      </c>
      <c r="F21" s="8" t="e">
        <f t="shared" si="4"/>
        <v>#DIV/0!</v>
      </c>
      <c r="G21" s="5">
        <v>350</v>
      </c>
      <c r="H21" s="8">
        <v>216.197</v>
      </c>
      <c r="I21" s="5">
        <f t="shared" si="1"/>
        <v>-133.803</v>
      </c>
      <c r="J21" s="6">
        <f t="shared" si="0"/>
        <v>61.770571428571429</v>
      </c>
    </row>
    <row r="22" spans="1:10" x14ac:dyDescent="0.25">
      <c r="A22" s="13">
        <v>6</v>
      </c>
      <c r="B22" s="14" t="s">
        <v>24</v>
      </c>
      <c r="C22" s="5">
        <v>1785</v>
      </c>
      <c r="D22" s="5">
        <v>0</v>
      </c>
      <c r="E22" s="8">
        <v>0</v>
      </c>
      <c r="F22" s="8" t="e">
        <f t="shared" si="4"/>
        <v>#DIV/0!</v>
      </c>
      <c r="G22" s="5">
        <v>0</v>
      </c>
      <c r="H22" s="8">
        <v>180</v>
      </c>
      <c r="I22" s="5">
        <f t="shared" si="1"/>
        <v>180</v>
      </c>
      <c r="J22" s="6" t="e">
        <f t="shared" si="0"/>
        <v>#DIV/0!</v>
      </c>
    </row>
    <row r="23" spans="1:10" ht="23.25" x14ac:dyDescent="0.25">
      <c r="A23" s="45">
        <v>7</v>
      </c>
      <c r="B23" s="15" t="s">
        <v>25</v>
      </c>
      <c r="C23" s="5">
        <v>1500</v>
      </c>
      <c r="D23" s="5">
        <v>100</v>
      </c>
      <c r="E23" s="5">
        <v>73.3</v>
      </c>
      <c r="F23" s="8">
        <f t="shared" si="4"/>
        <v>73.3</v>
      </c>
      <c r="G23" s="5">
        <v>500</v>
      </c>
      <c r="H23" s="5">
        <v>195.6</v>
      </c>
      <c r="I23" s="5">
        <f t="shared" si="1"/>
        <v>-304.39999999999998</v>
      </c>
      <c r="J23" s="6">
        <f>H23*100/G23</f>
        <v>39.119999999999997</v>
      </c>
    </row>
    <row r="24" spans="1:10" x14ac:dyDescent="0.25">
      <c r="A24" s="13">
        <v>8</v>
      </c>
      <c r="B24" s="16" t="s">
        <v>26</v>
      </c>
      <c r="C24" s="5">
        <v>1800</v>
      </c>
      <c r="D24" s="5">
        <v>100</v>
      </c>
      <c r="E24" s="8">
        <v>42.55</v>
      </c>
      <c r="F24" s="8">
        <f t="shared" si="4"/>
        <v>42.55</v>
      </c>
      <c r="G24" s="5">
        <v>500</v>
      </c>
      <c r="H24" s="8">
        <f>'4-р сар '!H24+'5-р сар'!E24</f>
        <v>196.12200000000001</v>
      </c>
      <c r="I24" s="5">
        <f t="shared" si="1"/>
        <v>-303.87799999999999</v>
      </c>
      <c r="J24" s="6">
        <f>H24*100/G24</f>
        <v>39.224400000000003</v>
      </c>
    </row>
    <row r="25" spans="1:10" ht="32.25" customHeight="1" x14ac:dyDescent="0.25">
      <c r="A25" s="45">
        <v>9</v>
      </c>
      <c r="B25" s="15" t="s">
        <v>27</v>
      </c>
      <c r="C25" s="5">
        <v>500</v>
      </c>
      <c r="D25" s="5">
        <v>0</v>
      </c>
      <c r="E25" s="5">
        <v>0</v>
      </c>
      <c r="F25" s="8" t="e">
        <f t="shared" si="4"/>
        <v>#DIV/0!</v>
      </c>
      <c r="G25" s="5">
        <v>0</v>
      </c>
      <c r="H25" s="5">
        <v>1260</v>
      </c>
      <c r="I25" s="5">
        <f t="shared" si="1"/>
        <v>1260</v>
      </c>
      <c r="J25" s="6" t="e">
        <f>H25*100/G25</f>
        <v>#DIV/0!</v>
      </c>
    </row>
    <row r="26" spans="1:10" ht="24" customHeight="1" x14ac:dyDescent="0.25">
      <c r="A26" s="13">
        <v>10</v>
      </c>
      <c r="B26" s="17" t="s">
        <v>28</v>
      </c>
      <c r="C26" s="5">
        <v>60464.800000000003</v>
      </c>
      <c r="D26" s="5">
        <v>0</v>
      </c>
      <c r="E26" s="5">
        <v>1006.9</v>
      </c>
      <c r="F26" s="8" t="e">
        <f t="shared" si="4"/>
        <v>#DIV/0!</v>
      </c>
      <c r="G26" s="5">
        <v>0</v>
      </c>
      <c r="H26" s="5">
        <v>3089</v>
      </c>
      <c r="I26" s="5">
        <f t="shared" si="1"/>
        <v>3089</v>
      </c>
      <c r="J26" s="6" t="e">
        <f>H26*100/G26</f>
        <v>#DIV/0!</v>
      </c>
    </row>
    <row r="27" spans="1:10" ht="22.5" x14ac:dyDescent="0.25">
      <c r="A27" s="45">
        <v>11</v>
      </c>
      <c r="B27" s="3" t="s">
        <v>29</v>
      </c>
      <c r="C27" s="5">
        <v>6200</v>
      </c>
      <c r="D27" s="5">
        <v>500</v>
      </c>
      <c r="E27" s="5">
        <v>14</v>
      </c>
      <c r="F27" s="8">
        <f t="shared" si="4"/>
        <v>2.8</v>
      </c>
      <c r="G27" s="5">
        <v>2300</v>
      </c>
      <c r="H27" s="5">
        <f>'4-р сар '!H27+'5-р сар'!E27</f>
        <v>273</v>
      </c>
      <c r="I27" s="5">
        <f t="shared" si="1"/>
        <v>-2027</v>
      </c>
      <c r="J27" s="6">
        <f t="shared" si="0"/>
        <v>11.869565217391305</v>
      </c>
    </row>
    <row r="28" spans="1:10" ht="23.25" x14ac:dyDescent="0.25">
      <c r="A28" s="13">
        <v>12</v>
      </c>
      <c r="B28" s="15" t="s">
        <v>30</v>
      </c>
      <c r="C28" s="5">
        <v>0</v>
      </c>
      <c r="D28" s="5">
        <v>0</v>
      </c>
      <c r="E28" s="5">
        <v>0</v>
      </c>
      <c r="F28" s="8" t="e">
        <f t="shared" si="4"/>
        <v>#DIV/0!</v>
      </c>
      <c r="G28" s="5">
        <v>0</v>
      </c>
      <c r="H28" s="5">
        <v>0</v>
      </c>
      <c r="I28" s="5">
        <f t="shared" si="1"/>
        <v>0</v>
      </c>
      <c r="J28" s="6">
        <v>0</v>
      </c>
    </row>
    <row r="29" spans="1:10" x14ac:dyDescent="0.25">
      <c r="A29" s="45">
        <v>13</v>
      </c>
      <c r="B29" s="14" t="s">
        <v>31</v>
      </c>
      <c r="C29" s="5">
        <v>3000</v>
      </c>
      <c r="D29" s="5">
        <v>200</v>
      </c>
      <c r="E29" s="8">
        <v>2325</v>
      </c>
      <c r="F29" s="8">
        <f t="shared" si="4"/>
        <v>1162.5</v>
      </c>
      <c r="G29" s="5">
        <v>1000</v>
      </c>
      <c r="H29" s="8">
        <v>4185</v>
      </c>
      <c r="I29" s="5">
        <f t="shared" si="1"/>
        <v>3185</v>
      </c>
      <c r="J29" s="6">
        <f t="shared" si="0"/>
        <v>418.5</v>
      </c>
    </row>
    <row r="30" spans="1:10" ht="35.25" customHeight="1" x14ac:dyDescent="0.25">
      <c r="A30" s="61" t="s">
        <v>32</v>
      </c>
      <c r="B30" s="62"/>
      <c r="C30" s="18">
        <v>1000</v>
      </c>
      <c r="D30" s="18">
        <v>100</v>
      </c>
      <c r="E30" s="7">
        <v>0</v>
      </c>
      <c r="F30" s="8">
        <f t="shared" si="4"/>
        <v>0</v>
      </c>
      <c r="G30" s="18">
        <v>100</v>
      </c>
      <c r="H30" s="7">
        <v>0</v>
      </c>
      <c r="I30" s="7">
        <f t="shared" si="1"/>
        <v>-100</v>
      </c>
      <c r="J30" s="6">
        <f t="shared" si="0"/>
        <v>0</v>
      </c>
    </row>
    <row r="31" spans="1:10" x14ac:dyDescent="0.25">
      <c r="A31" s="25"/>
      <c r="B31" s="25"/>
      <c r="C31" s="26"/>
      <c r="D31" s="26"/>
      <c r="E31" s="26"/>
      <c r="F31" s="27"/>
      <c r="G31" s="26"/>
      <c r="H31" s="26"/>
      <c r="I31" s="26"/>
      <c r="J31" s="28"/>
    </row>
    <row r="32" spans="1:10" x14ac:dyDescent="0.25">
      <c r="A32" s="19"/>
      <c r="B32" s="19"/>
      <c r="C32" s="42"/>
      <c r="D32" s="21"/>
      <c r="E32" s="21"/>
      <c r="F32" s="21"/>
      <c r="G32" s="21"/>
      <c r="H32" s="22" t="s">
        <v>33</v>
      </c>
      <c r="I32" s="23"/>
      <c r="J32" s="19"/>
    </row>
    <row r="33" spans="1:10" x14ac:dyDescent="0.25">
      <c r="A33" s="57" t="s">
        <v>34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10" x14ac:dyDescent="0.25">
      <c r="A34" s="58" t="s">
        <v>35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x14ac:dyDescent="0.25">
      <c r="A35" s="58" t="s">
        <v>39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x14ac:dyDescent="0.25">
      <c r="C36" s="24"/>
      <c r="D36" s="24"/>
      <c r="E36" s="24"/>
      <c r="F36" s="24"/>
      <c r="G36" s="24"/>
      <c r="H36" s="24"/>
    </row>
  </sheetData>
  <mergeCells count="15">
    <mergeCell ref="A1:J1"/>
    <mergeCell ref="H3:J3"/>
    <mergeCell ref="A4:A5"/>
    <mergeCell ref="B4:B5"/>
    <mergeCell ref="C4:C5"/>
    <mergeCell ref="D4:F4"/>
    <mergeCell ref="G4:J4"/>
    <mergeCell ref="A34:J34"/>
    <mergeCell ref="A35:J35"/>
    <mergeCell ref="A6:B6"/>
    <mergeCell ref="A7:B7"/>
    <mergeCell ref="A11:B11"/>
    <mergeCell ref="A16:B16"/>
    <mergeCell ref="A30:B30"/>
    <mergeCell ref="A33:J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M27" sqref="M27"/>
    </sheetView>
  </sheetViews>
  <sheetFormatPr defaultRowHeight="15" x14ac:dyDescent="0.25"/>
  <cols>
    <col min="2" max="2" width="15.42578125" customWidth="1"/>
    <col min="6" max="6" width="9.140625" customWidth="1"/>
  </cols>
  <sheetData>
    <row r="1" spans="1:10" ht="40.5" customHeight="1" x14ac:dyDescent="0.25">
      <c r="A1" s="65" t="s">
        <v>60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42.75" hidden="1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5" customHeight="1" x14ac:dyDescent="0.25">
      <c r="A3" s="30" t="s">
        <v>63</v>
      </c>
      <c r="B3" s="30"/>
      <c r="C3" s="31"/>
      <c r="D3" s="1"/>
      <c r="E3" s="1"/>
      <c r="F3" s="1"/>
      <c r="G3" s="2"/>
      <c r="H3" s="66" t="s">
        <v>0</v>
      </c>
      <c r="I3" s="66"/>
      <c r="J3" s="66"/>
    </row>
    <row r="4" spans="1:10" x14ac:dyDescent="0.25">
      <c r="A4" s="67" t="s">
        <v>1</v>
      </c>
      <c r="B4" s="69" t="s">
        <v>2</v>
      </c>
      <c r="C4" s="71" t="s">
        <v>3</v>
      </c>
      <c r="D4" s="73" t="s">
        <v>59</v>
      </c>
      <c r="E4" s="74"/>
      <c r="F4" s="75"/>
      <c r="G4" s="76" t="s">
        <v>61</v>
      </c>
      <c r="H4" s="77"/>
      <c r="I4" s="77"/>
      <c r="J4" s="78"/>
    </row>
    <row r="5" spans="1:10" ht="22.5" x14ac:dyDescent="0.25">
      <c r="A5" s="68"/>
      <c r="B5" s="70"/>
      <c r="C5" s="72"/>
      <c r="D5" s="3" t="s">
        <v>4</v>
      </c>
      <c r="E5" s="4" t="s">
        <v>5</v>
      </c>
      <c r="F5" s="3" t="s">
        <v>6</v>
      </c>
      <c r="G5" s="3" t="s">
        <v>4</v>
      </c>
      <c r="H5" s="5" t="s">
        <v>5</v>
      </c>
      <c r="I5" s="5" t="s">
        <v>7</v>
      </c>
      <c r="J5" s="13" t="s">
        <v>6</v>
      </c>
    </row>
    <row r="6" spans="1:10" ht="15" customHeight="1" x14ac:dyDescent="0.25">
      <c r="A6" s="59" t="s">
        <v>8</v>
      </c>
      <c r="B6" s="59"/>
      <c r="C6" s="6">
        <f>C7+C11+C16</f>
        <v>234699.8</v>
      </c>
      <c r="D6" s="6">
        <f>D7+D11+D16</f>
        <v>34450</v>
      </c>
      <c r="E6" s="6">
        <f>E7+E11+E16</f>
        <v>13536.071</v>
      </c>
      <c r="F6" s="6">
        <f>E6*100/D6</f>
        <v>39.291933236574749</v>
      </c>
      <c r="G6" s="6">
        <f>G7+G11+G16</f>
        <v>36350</v>
      </c>
      <c r="H6" s="6">
        <f>H7+H11+H16</f>
        <v>82523.395000000004</v>
      </c>
      <c r="I6" s="6">
        <f>I7+I11+I16</f>
        <v>46173.395000000004</v>
      </c>
      <c r="J6" s="6">
        <f>H6*100/G6</f>
        <v>227.02447042640989</v>
      </c>
    </row>
    <row r="7" spans="1:10" x14ac:dyDescent="0.25">
      <c r="A7" s="60" t="s">
        <v>9</v>
      </c>
      <c r="B7" s="60"/>
      <c r="C7" s="7">
        <f>C8+C9+C10</f>
        <v>2850</v>
      </c>
      <c r="D7" s="7">
        <f>D8+D9+D10</f>
        <v>0</v>
      </c>
      <c r="E7" s="7">
        <v>0</v>
      </c>
      <c r="F7" s="6" t="e">
        <f>E7*100/D7</f>
        <v>#DIV/0!</v>
      </c>
      <c r="G7" s="7">
        <v>0</v>
      </c>
      <c r="H7" s="7">
        <v>0</v>
      </c>
      <c r="I7" s="7">
        <f>H7-G7</f>
        <v>0</v>
      </c>
      <c r="J7" s="6" t="e">
        <f t="shared" ref="J7:J30" si="0">H7*100/G7</f>
        <v>#DIV/0!</v>
      </c>
    </row>
    <row r="8" spans="1:10" x14ac:dyDescent="0.25">
      <c r="A8" s="13">
        <v>1</v>
      </c>
      <c r="B8" s="14" t="s">
        <v>10</v>
      </c>
      <c r="C8" s="5">
        <v>750</v>
      </c>
      <c r="D8" s="8">
        <v>0</v>
      </c>
      <c r="E8" s="8">
        <v>0</v>
      </c>
      <c r="F8" s="8" t="e">
        <f>E8*100/D8</f>
        <v>#DIV/0!</v>
      </c>
      <c r="G8" s="8">
        <v>0</v>
      </c>
      <c r="H8" s="8">
        <v>0</v>
      </c>
      <c r="I8" s="5">
        <f t="shared" ref="I8:I30" si="1">H8-G8</f>
        <v>0</v>
      </c>
      <c r="J8" s="6" t="e">
        <f t="shared" si="0"/>
        <v>#DIV/0!</v>
      </c>
    </row>
    <row r="9" spans="1:10" x14ac:dyDescent="0.25">
      <c r="A9" s="13">
        <v>2</v>
      </c>
      <c r="B9" s="14" t="s">
        <v>11</v>
      </c>
      <c r="C9" s="5">
        <v>1000</v>
      </c>
      <c r="D9" s="8">
        <v>0</v>
      </c>
      <c r="E9" s="8">
        <v>0</v>
      </c>
      <c r="F9" s="8" t="e">
        <f t="shared" ref="F9:F10" si="2">E9*100/D9</f>
        <v>#DIV/0!</v>
      </c>
      <c r="G9" s="8">
        <v>0</v>
      </c>
      <c r="H9" s="8">
        <v>0</v>
      </c>
      <c r="I9" s="5">
        <f t="shared" si="1"/>
        <v>0</v>
      </c>
      <c r="J9" s="6" t="e">
        <f t="shared" si="0"/>
        <v>#DIV/0!</v>
      </c>
    </row>
    <row r="10" spans="1:10" ht="24.75" customHeight="1" x14ac:dyDescent="0.25">
      <c r="A10" s="13">
        <v>3</v>
      </c>
      <c r="B10" s="32" t="s">
        <v>12</v>
      </c>
      <c r="C10" s="48">
        <v>1100</v>
      </c>
      <c r="D10" s="5">
        <v>0</v>
      </c>
      <c r="E10" s="5">
        <v>0</v>
      </c>
      <c r="F10" s="5" t="e">
        <f t="shared" si="2"/>
        <v>#DIV/0!</v>
      </c>
      <c r="G10" s="5">
        <v>0</v>
      </c>
      <c r="H10" s="5">
        <v>0</v>
      </c>
      <c r="I10" s="5">
        <f t="shared" si="1"/>
        <v>0</v>
      </c>
      <c r="J10" s="6" t="e">
        <f t="shared" si="0"/>
        <v>#DIV/0!</v>
      </c>
    </row>
    <row r="11" spans="1:10" x14ac:dyDescent="0.25">
      <c r="A11" s="61" t="s">
        <v>13</v>
      </c>
      <c r="B11" s="62"/>
      <c r="C11" s="7">
        <f>C13+C12+C14+C15</f>
        <v>10000</v>
      </c>
      <c r="D11" s="7">
        <f>D12+D13+D15</f>
        <v>0</v>
      </c>
      <c r="E11" s="7">
        <f>E12+E13+E14+E15</f>
        <v>0</v>
      </c>
      <c r="F11" s="7">
        <f>E11*100/C11</f>
        <v>0</v>
      </c>
      <c r="G11" s="7">
        <v>0</v>
      </c>
      <c r="H11" s="7">
        <f>H12+H13+H14+H15</f>
        <v>0</v>
      </c>
      <c r="I11" s="7">
        <f t="shared" si="1"/>
        <v>0</v>
      </c>
      <c r="J11" s="6" t="e">
        <f>H11*100/G11</f>
        <v>#DIV/0!</v>
      </c>
    </row>
    <row r="12" spans="1:10" x14ac:dyDescent="0.25">
      <c r="A12" s="13">
        <v>1</v>
      </c>
      <c r="B12" s="13" t="s">
        <v>14</v>
      </c>
      <c r="C12" s="5"/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1"/>
        <v>0</v>
      </c>
      <c r="J12" s="6">
        <v>0</v>
      </c>
    </row>
    <row r="13" spans="1:10" x14ac:dyDescent="0.25">
      <c r="A13" s="33">
        <v>2</v>
      </c>
      <c r="B13" s="12" t="s">
        <v>15</v>
      </c>
      <c r="C13" s="5">
        <v>10000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5">
        <f t="shared" si="1"/>
        <v>0</v>
      </c>
      <c r="J13" s="6" t="e">
        <f t="shared" ref="J13" si="3">H13*100/G13</f>
        <v>#DIV/0!</v>
      </c>
    </row>
    <row r="14" spans="1:10" ht="17.25" customHeight="1" x14ac:dyDescent="0.25">
      <c r="A14" s="33">
        <v>3</v>
      </c>
      <c r="B14" s="34" t="s">
        <v>16</v>
      </c>
      <c r="C14" s="5">
        <v>0</v>
      </c>
      <c r="D14" s="8">
        <v>0</v>
      </c>
      <c r="E14" s="8">
        <v>0</v>
      </c>
      <c r="F14" s="8"/>
      <c r="G14" s="8">
        <v>0</v>
      </c>
      <c r="H14" s="8">
        <v>0</v>
      </c>
      <c r="I14" s="5"/>
      <c r="J14" s="6"/>
    </row>
    <row r="15" spans="1:10" ht="34.5" x14ac:dyDescent="0.25">
      <c r="A15" s="13">
        <v>4</v>
      </c>
      <c r="B15" s="35" t="s">
        <v>17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6">
        <v>0</v>
      </c>
    </row>
    <row r="16" spans="1:10" x14ac:dyDescent="0.25">
      <c r="A16" s="63" t="s">
        <v>58</v>
      </c>
      <c r="B16" s="64"/>
      <c r="C16" s="7">
        <f>C17+C18+C19+C20+C21+C22+C23+C24+C25+C26+C27+C28+C29+C30</f>
        <v>221849.8</v>
      </c>
      <c r="D16" s="7">
        <f>D17+D18+D19+D20+D21+D22+D23+D24+D25+D26+D27+D28+D29+D30</f>
        <v>34450</v>
      </c>
      <c r="E16" s="7">
        <f>E17+E18+E20+E19+E21+E22+E23+E24+E26+E27+E25+E28+E29</f>
        <v>13536.071</v>
      </c>
      <c r="F16" s="10">
        <f t="shared" ref="F16:F30" si="4">E16*100/D16</f>
        <v>39.291933236574749</v>
      </c>
      <c r="G16" s="7">
        <v>36350</v>
      </c>
      <c r="H16" s="7">
        <f>H17+H18+H19+H20+H21+H22+H23+H24+H26+H27+H25+H28+H29</f>
        <v>82523.395000000004</v>
      </c>
      <c r="I16" s="7">
        <f t="shared" si="1"/>
        <v>46173.395000000004</v>
      </c>
      <c r="J16" s="6">
        <f t="shared" si="0"/>
        <v>227.02447042640989</v>
      </c>
    </row>
    <row r="17" spans="1:10" x14ac:dyDescent="0.25">
      <c r="A17" s="47">
        <v>1</v>
      </c>
      <c r="B17" s="12" t="s">
        <v>19</v>
      </c>
      <c r="C17" s="5">
        <v>104300</v>
      </c>
      <c r="D17" s="5">
        <v>9000</v>
      </c>
      <c r="E17" s="8">
        <v>5346.4709999999995</v>
      </c>
      <c r="F17" s="8">
        <f>E17*100/D17</f>
        <v>59.405233333333328</v>
      </c>
      <c r="G17" s="5">
        <f>'5-р сар'!G17+'6-р сар '!D17</f>
        <v>47000</v>
      </c>
      <c r="H17" s="8">
        <f>'5-р сар'!H17+'6-р сар '!E17</f>
        <v>50610.320999999996</v>
      </c>
      <c r="I17" s="5">
        <f>H17-G17</f>
        <v>3610.3209999999963</v>
      </c>
      <c r="J17" s="6">
        <f>H17*100/G17</f>
        <v>107.68153404255318</v>
      </c>
    </row>
    <row r="18" spans="1:10" x14ac:dyDescent="0.25">
      <c r="A18" s="13">
        <v>2</v>
      </c>
      <c r="B18" s="14" t="s">
        <v>20</v>
      </c>
      <c r="C18" s="5">
        <v>10000</v>
      </c>
      <c r="D18" s="5">
        <v>1000</v>
      </c>
      <c r="E18" s="8">
        <v>16.5</v>
      </c>
      <c r="F18" s="8">
        <f t="shared" si="4"/>
        <v>1.65</v>
      </c>
      <c r="G18" s="5">
        <f>'5-р сар'!G18+'6-р сар '!D18</f>
        <v>4000</v>
      </c>
      <c r="H18" s="8">
        <f>'5-р сар'!H18+'6-р сар '!E18</f>
        <v>4335.7700000000004</v>
      </c>
      <c r="I18" s="5">
        <f t="shared" si="1"/>
        <v>335.77000000000044</v>
      </c>
      <c r="J18" s="6">
        <f t="shared" si="0"/>
        <v>108.39425000000001</v>
      </c>
    </row>
    <row r="19" spans="1:10" ht="23.25" x14ac:dyDescent="0.25">
      <c r="A19" s="47">
        <v>3</v>
      </c>
      <c r="B19" s="15" t="s">
        <v>21</v>
      </c>
      <c r="C19" s="5">
        <v>3000</v>
      </c>
      <c r="D19" s="5">
        <v>500</v>
      </c>
      <c r="E19" s="5">
        <v>0</v>
      </c>
      <c r="F19" s="8">
        <f t="shared" si="4"/>
        <v>0</v>
      </c>
      <c r="G19" s="5">
        <f>'5-р сар'!G19+'6-р сар '!D19</f>
        <v>1500</v>
      </c>
      <c r="H19" s="5">
        <f>'5-р сар'!H19+'6-р сар '!E19</f>
        <v>740</v>
      </c>
      <c r="I19" s="5">
        <f>H19-G19</f>
        <v>-760</v>
      </c>
      <c r="J19" s="6">
        <f>H19*100/G19</f>
        <v>49.333333333333336</v>
      </c>
    </row>
    <row r="20" spans="1:10" x14ac:dyDescent="0.25">
      <c r="A20" s="13">
        <v>4</v>
      </c>
      <c r="B20" s="14" t="s">
        <v>22</v>
      </c>
      <c r="C20" s="5">
        <v>27100</v>
      </c>
      <c r="D20" s="5">
        <v>2300</v>
      </c>
      <c r="E20" s="8">
        <v>6125.5</v>
      </c>
      <c r="F20" s="8">
        <f t="shared" si="4"/>
        <v>266.32608695652175</v>
      </c>
      <c r="G20" s="5">
        <f>'5-р сар'!G20+'6-р сар '!D20</f>
        <v>12900</v>
      </c>
      <c r="H20" s="8">
        <f>'5-р сар'!H20+'6-р сар '!E20</f>
        <v>15194.785</v>
      </c>
      <c r="I20" s="5">
        <f t="shared" si="1"/>
        <v>2294.7849999999999</v>
      </c>
      <c r="J20" s="6">
        <f t="shared" si="0"/>
        <v>117.78903100775194</v>
      </c>
    </row>
    <row r="21" spans="1:10" x14ac:dyDescent="0.25">
      <c r="A21" s="47">
        <v>5</v>
      </c>
      <c r="B21" s="12" t="s">
        <v>23</v>
      </c>
      <c r="C21" s="5">
        <v>1700</v>
      </c>
      <c r="D21" s="5">
        <v>450</v>
      </c>
      <c r="E21" s="8">
        <v>1.9</v>
      </c>
      <c r="F21" s="8">
        <f t="shared" si="4"/>
        <v>0.42222222222222222</v>
      </c>
      <c r="G21" s="5">
        <v>1150</v>
      </c>
      <c r="H21" s="8">
        <f>'5-р сар'!H21+'6-р сар '!E21</f>
        <v>218.09700000000001</v>
      </c>
      <c r="I21" s="5">
        <f t="shared" si="1"/>
        <v>-931.90300000000002</v>
      </c>
      <c r="J21" s="6">
        <f t="shared" si="0"/>
        <v>18.964956521739133</v>
      </c>
    </row>
    <row r="22" spans="1:10" x14ac:dyDescent="0.25">
      <c r="A22" s="13">
        <v>6</v>
      </c>
      <c r="B22" s="14" t="s">
        <v>24</v>
      </c>
      <c r="C22" s="5">
        <v>1785</v>
      </c>
      <c r="D22" s="5">
        <v>200</v>
      </c>
      <c r="E22" s="8">
        <v>30</v>
      </c>
      <c r="F22" s="8">
        <f t="shared" si="4"/>
        <v>15</v>
      </c>
      <c r="G22" s="5">
        <v>200</v>
      </c>
      <c r="H22" s="8">
        <f>'5-р сар'!H22+'6-р сар '!E22</f>
        <v>210</v>
      </c>
      <c r="I22" s="5">
        <f t="shared" si="1"/>
        <v>10</v>
      </c>
      <c r="J22" s="6">
        <f t="shared" si="0"/>
        <v>105</v>
      </c>
    </row>
    <row r="23" spans="1:10" ht="23.25" x14ac:dyDescent="0.25">
      <c r="A23" s="47">
        <v>7</v>
      </c>
      <c r="B23" s="15" t="s">
        <v>25</v>
      </c>
      <c r="C23" s="5">
        <v>1500</v>
      </c>
      <c r="D23" s="5">
        <v>100</v>
      </c>
      <c r="E23" s="5">
        <v>5</v>
      </c>
      <c r="F23" s="8">
        <f t="shared" si="4"/>
        <v>5</v>
      </c>
      <c r="G23" s="5">
        <v>600</v>
      </c>
      <c r="H23" s="5">
        <f>'5-р сар'!H23+'6-р сар '!E23</f>
        <v>200.6</v>
      </c>
      <c r="I23" s="5">
        <f t="shared" si="1"/>
        <v>-399.4</v>
      </c>
      <c r="J23" s="6">
        <f>H23*100/G23</f>
        <v>33.43333333333333</v>
      </c>
    </row>
    <row r="24" spans="1:10" x14ac:dyDescent="0.25">
      <c r="A24" s="13">
        <v>8</v>
      </c>
      <c r="B24" s="16" t="s">
        <v>26</v>
      </c>
      <c r="C24" s="5">
        <v>1800</v>
      </c>
      <c r="D24" s="5">
        <v>100</v>
      </c>
      <c r="E24" s="8">
        <v>8.1</v>
      </c>
      <c r="F24" s="8">
        <f t="shared" si="4"/>
        <v>8.1</v>
      </c>
      <c r="G24" s="5">
        <v>600</v>
      </c>
      <c r="H24" s="8">
        <f>'5-р сар'!H24+'6-р сар '!E24</f>
        <v>204.22200000000001</v>
      </c>
      <c r="I24" s="5">
        <f t="shared" si="1"/>
        <v>-395.77800000000002</v>
      </c>
      <c r="J24" s="6">
        <f>H24*100/G24</f>
        <v>34.036999999999999</v>
      </c>
    </row>
    <row r="25" spans="1:10" ht="34.5" x14ac:dyDescent="0.25">
      <c r="A25" s="47">
        <v>9</v>
      </c>
      <c r="B25" s="15" t="s">
        <v>27</v>
      </c>
      <c r="C25" s="5">
        <v>0</v>
      </c>
      <c r="D25" s="5">
        <v>0</v>
      </c>
      <c r="E25" s="5">
        <v>0</v>
      </c>
      <c r="F25" s="8">
        <v>0</v>
      </c>
      <c r="G25" s="5">
        <v>0</v>
      </c>
      <c r="H25" s="5">
        <v>1260</v>
      </c>
      <c r="I25" s="5">
        <f t="shared" si="1"/>
        <v>1260</v>
      </c>
      <c r="J25" s="6" t="e">
        <f>H25*100/G25</f>
        <v>#DIV/0!</v>
      </c>
    </row>
    <row r="26" spans="1:10" ht="23.25" x14ac:dyDescent="0.25">
      <c r="A26" s="13">
        <v>10</v>
      </c>
      <c r="B26" s="17" t="s">
        <v>28</v>
      </c>
      <c r="C26" s="5">
        <v>60464.800000000003</v>
      </c>
      <c r="D26" s="5">
        <v>20000</v>
      </c>
      <c r="E26" s="5">
        <v>1377.6</v>
      </c>
      <c r="F26" s="8">
        <f t="shared" si="4"/>
        <v>6.8879999999999999</v>
      </c>
      <c r="G26" s="5">
        <v>20000</v>
      </c>
      <c r="H26" s="5">
        <f>'5-р сар'!H26+'6-р сар '!E26</f>
        <v>4466.6000000000004</v>
      </c>
      <c r="I26" s="5"/>
      <c r="J26" s="6">
        <f>H26*100/G26</f>
        <v>22.333000000000002</v>
      </c>
    </row>
    <row r="27" spans="1:10" ht="22.5" x14ac:dyDescent="0.25">
      <c r="A27" s="47">
        <v>11</v>
      </c>
      <c r="B27" s="3" t="s">
        <v>29</v>
      </c>
      <c r="C27" s="5">
        <v>6200</v>
      </c>
      <c r="D27" s="5">
        <v>500</v>
      </c>
      <c r="E27" s="5">
        <v>0</v>
      </c>
      <c r="F27" s="8">
        <f t="shared" si="4"/>
        <v>0</v>
      </c>
      <c r="G27" s="5">
        <f>'5-р сар'!G27+'6-р сар '!D27</f>
        <v>2800</v>
      </c>
      <c r="H27" s="5">
        <f>'5-р сар'!H27+'6-р сар '!E27</f>
        <v>273</v>
      </c>
      <c r="I27" s="5">
        <f t="shared" si="1"/>
        <v>-2527</v>
      </c>
      <c r="J27" s="6">
        <f t="shared" si="0"/>
        <v>9.75</v>
      </c>
    </row>
    <row r="28" spans="1:10" ht="23.25" x14ac:dyDescent="0.25">
      <c r="A28" s="13">
        <v>12</v>
      </c>
      <c r="B28" s="15" t="s">
        <v>30</v>
      </c>
      <c r="C28" s="5">
        <v>0</v>
      </c>
      <c r="D28" s="5">
        <v>0</v>
      </c>
      <c r="E28" s="5">
        <v>0</v>
      </c>
      <c r="F28" s="8">
        <v>0</v>
      </c>
      <c r="G28" s="5">
        <v>0</v>
      </c>
      <c r="H28" s="5">
        <v>0</v>
      </c>
      <c r="I28" s="5">
        <f t="shared" si="1"/>
        <v>0</v>
      </c>
      <c r="J28" s="6">
        <v>0</v>
      </c>
    </row>
    <row r="29" spans="1:10" ht="27" customHeight="1" x14ac:dyDescent="0.25">
      <c r="A29" s="47">
        <v>13</v>
      </c>
      <c r="B29" s="14" t="s">
        <v>31</v>
      </c>
      <c r="C29" s="5">
        <v>3000</v>
      </c>
      <c r="D29" s="5">
        <v>200</v>
      </c>
      <c r="E29" s="8">
        <v>625</v>
      </c>
      <c r="F29" s="8">
        <f t="shared" si="4"/>
        <v>312.5</v>
      </c>
      <c r="G29" s="5">
        <f>'5-р сар'!G29+'6-р сар '!D29</f>
        <v>1200</v>
      </c>
      <c r="H29" s="8">
        <f>'5-р сар'!H29+'6-р сар '!E29</f>
        <v>4810</v>
      </c>
      <c r="I29" s="5">
        <f t="shared" si="1"/>
        <v>3610</v>
      </c>
      <c r="J29" s="6">
        <f t="shared" si="0"/>
        <v>400.83333333333331</v>
      </c>
    </row>
    <row r="30" spans="1:10" ht="27" customHeight="1" x14ac:dyDescent="0.25">
      <c r="A30" s="61" t="s">
        <v>32</v>
      </c>
      <c r="B30" s="62"/>
      <c r="C30" s="18">
        <v>1000</v>
      </c>
      <c r="D30" s="18">
        <v>100</v>
      </c>
      <c r="E30" s="7">
        <v>0</v>
      </c>
      <c r="F30" s="8">
        <f t="shared" si="4"/>
        <v>0</v>
      </c>
      <c r="G30" s="18">
        <v>100</v>
      </c>
      <c r="H30" s="7">
        <v>0</v>
      </c>
      <c r="I30" s="7">
        <f t="shared" si="1"/>
        <v>-100</v>
      </c>
      <c r="J30" s="6">
        <f t="shared" si="0"/>
        <v>0</v>
      </c>
    </row>
    <row r="31" spans="1:10" x14ac:dyDescent="0.25">
      <c r="A31" s="25"/>
      <c r="B31" s="25"/>
      <c r="C31" s="26"/>
      <c r="D31" s="26"/>
      <c r="E31" s="26"/>
      <c r="F31" s="27"/>
      <c r="G31" s="26"/>
      <c r="H31" s="26"/>
      <c r="I31" s="26"/>
      <c r="J31" s="28"/>
    </row>
    <row r="32" spans="1:10" x14ac:dyDescent="0.25">
      <c r="A32" s="19"/>
      <c r="B32" s="19"/>
      <c r="C32" s="42"/>
      <c r="D32" s="21"/>
      <c r="E32" s="21"/>
      <c r="F32" s="21"/>
      <c r="G32" s="21"/>
      <c r="H32" s="22" t="s">
        <v>33</v>
      </c>
      <c r="I32" s="23"/>
      <c r="J32" s="19"/>
    </row>
    <row r="33" spans="1:10" x14ac:dyDescent="0.25">
      <c r="A33" s="57" t="s">
        <v>34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10" x14ac:dyDescent="0.25">
      <c r="A34" s="58" t="s">
        <v>35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x14ac:dyDescent="0.25">
      <c r="A35" s="58" t="s">
        <v>62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x14ac:dyDescent="0.25">
      <c r="C36" s="24"/>
      <c r="D36" s="24"/>
      <c r="E36" s="24"/>
      <c r="F36" s="24"/>
      <c r="G36" s="24"/>
      <c r="H36" s="24"/>
    </row>
  </sheetData>
  <mergeCells count="15">
    <mergeCell ref="A6:B6"/>
    <mergeCell ref="A1:J1"/>
    <mergeCell ref="H3:J3"/>
    <mergeCell ref="A4:A5"/>
    <mergeCell ref="B4:B5"/>
    <mergeCell ref="C4:C5"/>
    <mergeCell ref="D4:F4"/>
    <mergeCell ref="G4:J4"/>
    <mergeCell ref="A35:J35"/>
    <mergeCell ref="A7:B7"/>
    <mergeCell ref="A11:B11"/>
    <mergeCell ref="A16:B16"/>
    <mergeCell ref="A30:B30"/>
    <mergeCell ref="A33:J33"/>
    <mergeCell ref="A34:J3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topLeftCell="A8" workbookViewId="0">
      <selection activeCell="E27" sqref="E27"/>
    </sheetView>
  </sheetViews>
  <sheetFormatPr defaultRowHeight="15" x14ac:dyDescent="0.25"/>
  <cols>
    <col min="1" max="1" width="4.7109375" customWidth="1"/>
    <col min="2" max="2" width="14.7109375" customWidth="1"/>
  </cols>
  <sheetData>
    <row r="2" spans="1:10" ht="27.75" customHeight="1" x14ac:dyDescent="0.25">
      <c r="A2" s="65" t="s">
        <v>64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x14ac:dyDescent="0.25">
      <c r="A4" s="30" t="s">
        <v>67</v>
      </c>
      <c r="B4" s="30"/>
      <c r="C4" s="31"/>
      <c r="D4" s="1"/>
      <c r="E4" s="1"/>
      <c r="F4" s="1"/>
      <c r="G4" s="2"/>
      <c r="H4" s="66" t="s">
        <v>0</v>
      </c>
      <c r="I4" s="66"/>
      <c r="J4" s="66"/>
    </row>
    <row r="5" spans="1:10" x14ac:dyDescent="0.25">
      <c r="A5" s="67" t="s">
        <v>1</v>
      </c>
      <c r="B5" s="69" t="s">
        <v>2</v>
      </c>
      <c r="C5" s="71" t="s">
        <v>3</v>
      </c>
      <c r="D5" s="73" t="s">
        <v>65</v>
      </c>
      <c r="E5" s="74"/>
      <c r="F5" s="75"/>
      <c r="G5" s="76" t="s">
        <v>66</v>
      </c>
      <c r="H5" s="77"/>
      <c r="I5" s="77"/>
      <c r="J5" s="78"/>
    </row>
    <row r="6" spans="1:10" ht="22.5" x14ac:dyDescent="0.25">
      <c r="A6" s="68"/>
      <c r="B6" s="70"/>
      <c r="C6" s="72"/>
      <c r="D6" s="3" t="s">
        <v>4</v>
      </c>
      <c r="E6" s="4" t="s">
        <v>5</v>
      </c>
      <c r="F6" s="3" t="s">
        <v>6</v>
      </c>
      <c r="G6" s="3" t="s">
        <v>4</v>
      </c>
      <c r="H6" s="5" t="s">
        <v>5</v>
      </c>
      <c r="I6" s="5" t="s">
        <v>7</v>
      </c>
      <c r="J6" s="13" t="s">
        <v>6</v>
      </c>
    </row>
    <row r="7" spans="1:10" x14ac:dyDescent="0.25">
      <c r="A7" s="59" t="s">
        <v>8</v>
      </c>
      <c r="B7" s="59"/>
      <c r="C7" s="6">
        <f>C8+C12+C17</f>
        <v>234699.8</v>
      </c>
      <c r="D7" s="6">
        <f>D8+D12+D17</f>
        <v>14400</v>
      </c>
      <c r="E7" s="6">
        <f>E8+E12+E17</f>
        <v>14959.686999999998</v>
      </c>
      <c r="F7" s="6">
        <f>E7*100/D7</f>
        <v>103.88671527777775</v>
      </c>
      <c r="G7" s="6">
        <f>G8+G12+G17</f>
        <v>36350</v>
      </c>
      <c r="H7" s="6">
        <f>H8+H12+H17</f>
        <v>97483.081999999995</v>
      </c>
      <c r="I7" s="6">
        <f>I8+I12+I17</f>
        <v>61133.081999999995</v>
      </c>
      <c r="J7" s="6">
        <f>H7*100/G7</f>
        <v>268.17904264099036</v>
      </c>
    </row>
    <row r="8" spans="1:10" ht="34.5" customHeight="1" x14ac:dyDescent="0.25">
      <c r="A8" s="60" t="s">
        <v>9</v>
      </c>
      <c r="B8" s="60"/>
      <c r="C8" s="7">
        <f>C9+C10+C11</f>
        <v>2850</v>
      </c>
      <c r="D8" s="7">
        <f>D9+D10+D11</f>
        <v>0</v>
      </c>
      <c r="E8" s="7">
        <v>0</v>
      </c>
      <c r="F8" s="6">
        <v>0</v>
      </c>
      <c r="G8" s="7">
        <v>0</v>
      </c>
      <c r="H8" s="7">
        <v>0</v>
      </c>
      <c r="I8" s="7">
        <f>H8-G8</f>
        <v>0</v>
      </c>
      <c r="J8" s="6">
        <v>0</v>
      </c>
    </row>
    <row r="9" spans="1:10" x14ac:dyDescent="0.25">
      <c r="A9" s="13">
        <v>1</v>
      </c>
      <c r="B9" s="14" t="s">
        <v>10</v>
      </c>
      <c r="C9" s="5">
        <v>750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5">
        <f t="shared" ref="I9:I31" si="0">H9-G9</f>
        <v>0</v>
      </c>
      <c r="J9" s="6">
        <v>0</v>
      </c>
    </row>
    <row r="10" spans="1:10" x14ac:dyDescent="0.25">
      <c r="A10" s="13">
        <v>2</v>
      </c>
      <c r="B10" s="14" t="s">
        <v>11</v>
      </c>
      <c r="C10" s="5">
        <v>1000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5">
        <f t="shared" si="0"/>
        <v>0</v>
      </c>
      <c r="J10" s="6">
        <v>0</v>
      </c>
    </row>
    <row r="11" spans="1:10" ht="23.25" x14ac:dyDescent="0.25">
      <c r="A11" s="13">
        <v>3</v>
      </c>
      <c r="B11" s="32" t="s">
        <v>12</v>
      </c>
      <c r="C11" s="50">
        <v>1100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  <c r="J11" s="6">
        <v>0</v>
      </c>
    </row>
    <row r="12" spans="1:10" ht="30.75" customHeight="1" x14ac:dyDescent="0.25">
      <c r="A12" s="61" t="s">
        <v>13</v>
      </c>
      <c r="B12" s="62"/>
      <c r="C12" s="7">
        <f>C14+C13+C15+C16</f>
        <v>10000</v>
      </c>
      <c r="D12" s="7">
        <f>D13+D14+D16</f>
        <v>0</v>
      </c>
      <c r="E12" s="7">
        <f>E13+E14+E15+E16</f>
        <v>0</v>
      </c>
      <c r="F12" s="7">
        <f>E12*100/C12</f>
        <v>0</v>
      </c>
      <c r="G12" s="7">
        <v>0</v>
      </c>
      <c r="H12" s="7">
        <f>H13+H14+H15+H16</f>
        <v>0</v>
      </c>
      <c r="I12" s="7">
        <f t="shared" si="0"/>
        <v>0</v>
      </c>
      <c r="J12" s="6">
        <v>0</v>
      </c>
    </row>
    <row r="13" spans="1:10" x14ac:dyDescent="0.25">
      <c r="A13" s="13">
        <v>1</v>
      </c>
      <c r="B13" s="13" t="s">
        <v>14</v>
      </c>
      <c r="C13" s="5"/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  <c r="J13" s="6">
        <v>0</v>
      </c>
    </row>
    <row r="14" spans="1:10" x14ac:dyDescent="0.25">
      <c r="A14" s="33">
        <v>2</v>
      </c>
      <c r="B14" s="12" t="s">
        <v>15</v>
      </c>
      <c r="C14" s="5">
        <v>10000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5">
        <f t="shared" si="0"/>
        <v>0</v>
      </c>
      <c r="J14" s="6">
        <v>0</v>
      </c>
    </row>
    <row r="15" spans="1:10" x14ac:dyDescent="0.25">
      <c r="A15" s="33">
        <v>3</v>
      </c>
      <c r="B15" s="34" t="s">
        <v>16</v>
      </c>
      <c r="C15" s="5">
        <v>0</v>
      </c>
      <c r="D15" s="8">
        <v>0</v>
      </c>
      <c r="E15" s="8">
        <v>0</v>
      </c>
      <c r="F15" s="8"/>
      <c r="G15" s="8">
        <v>0</v>
      </c>
      <c r="H15" s="8">
        <v>0</v>
      </c>
      <c r="I15" s="5"/>
      <c r="J15" s="6"/>
    </row>
    <row r="16" spans="1:10" ht="44.25" customHeight="1" x14ac:dyDescent="0.25">
      <c r="A16" s="13">
        <v>4</v>
      </c>
      <c r="B16" s="35" t="s">
        <v>17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6">
        <v>0</v>
      </c>
    </row>
    <row r="17" spans="1:10" ht="17.25" customHeight="1" x14ac:dyDescent="0.25">
      <c r="A17" s="63" t="s">
        <v>58</v>
      </c>
      <c r="B17" s="64"/>
      <c r="C17" s="7">
        <f>C18+C19+C20+C21+C22+C23+C24+C25+C26+C27+C28+C29+C30+C31</f>
        <v>221849.8</v>
      </c>
      <c r="D17" s="7">
        <f>D18+D19+D20+D21+D22+D23+D24+D25+D26+D27+D28+D29+D30+D31</f>
        <v>14400</v>
      </c>
      <c r="E17" s="7">
        <f>E18+E19+E21+E20+E22+E23+E24+E25+E27+E28+E26+E29+E30</f>
        <v>14959.686999999998</v>
      </c>
      <c r="F17" s="10">
        <f t="shared" ref="F17:F31" si="1">E17*100/D17</f>
        <v>103.88671527777775</v>
      </c>
      <c r="G17" s="7">
        <v>36350</v>
      </c>
      <c r="H17" s="7">
        <f>H18+H19+H20+H21+H22+H23+H24+H25+H27+H28+H26+H29+H30</f>
        <v>97483.081999999995</v>
      </c>
      <c r="I17" s="7">
        <f t="shared" si="0"/>
        <v>61133.081999999995</v>
      </c>
      <c r="J17" s="6">
        <f t="shared" ref="J17:J31" si="2">H17*100/G17</f>
        <v>268.17904264099036</v>
      </c>
    </row>
    <row r="18" spans="1:10" x14ac:dyDescent="0.25">
      <c r="A18" s="49">
        <v>1</v>
      </c>
      <c r="B18" s="12" t="s">
        <v>19</v>
      </c>
      <c r="C18" s="5">
        <v>104300</v>
      </c>
      <c r="D18" s="5">
        <v>9000</v>
      </c>
      <c r="E18" s="8">
        <v>11421.928</v>
      </c>
      <c r="F18" s="8">
        <f>E18*100/D18</f>
        <v>126.91031111111111</v>
      </c>
      <c r="G18" s="5">
        <f>'6-р сар '!G17+'7-р сар '!D18</f>
        <v>56000</v>
      </c>
      <c r="H18" s="8">
        <f>'6-р сар '!H17+'7-р сар '!E18</f>
        <v>62032.248999999996</v>
      </c>
      <c r="I18" s="5">
        <f>H18-G18</f>
        <v>6032.2489999999962</v>
      </c>
      <c r="J18" s="6">
        <f>H18*100/G18</f>
        <v>110.7718732142857</v>
      </c>
    </row>
    <row r="19" spans="1:10" x14ac:dyDescent="0.25">
      <c r="A19" s="13">
        <v>2</v>
      </c>
      <c r="B19" s="14" t="s">
        <v>20</v>
      </c>
      <c r="C19" s="5">
        <v>10000</v>
      </c>
      <c r="D19" s="5">
        <v>1000</v>
      </c>
      <c r="E19" s="8">
        <v>12</v>
      </c>
      <c r="F19" s="8">
        <f t="shared" si="1"/>
        <v>1.2</v>
      </c>
      <c r="G19" s="5">
        <f>'6-р сар '!G18+'7-р сар '!D19</f>
        <v>5000</v>
      </c>
      <c r="H19" s="8">
        <f>'6-р сар '!H18+'7-р сар '!E19</f>
        <v>4347.7700000000004</v>
      </c>
      <c r="I19" s="5">
        <f t="shared" si="0"/>
        <v>-652.22999999999956</v>
      </c>
      <c r="J19" s="6">
        <f t="shared" si="2"/>
        <v>86.955400000000012</v>
      </c>
    </row>
    <row r="20" spans="1:10" ht="23.25" x14ac:dyDescent="0.25">
      <c r="A20" s="49">
        <v>3</v>
      </c>
      <c r="B20" s="15" t="s">
        <v>21</v>
      </c>
      <c r="C20" s="5">
        <v>3000</v>
      </c>
      <c r="D20" s="5">
        <v>500</v>
      </c>
      <c r="E20" s="5">
        <v>0</v>
      </c>
      <c r="F20" s="8">
        <f t="shared" si="1"/>
        <v>0</v>
      </c>
      <c r="G20" s="5">
        <f>'6-р сар '!G19+'7-р сар '!D20</f>
        <v>2000</v>
      </c>
      <c r="H20" s="5">
        <f>'6-р сар '!H19+'7-р сар '!E20</f>
        <v>740</v>
      </c>
      <c r="I20" s="5">
        <f>H20-G20</f>
        <v>-1260</v>
      </c>
      <c r="J20" s="6">
        <f>H20*100/G20</f>
        <v>37</v>
      </c>
    </row>
    <row r="21" spans="1:10" x14ac:dyDescent="0.25">
      <c r="A21" s="13">
        <v>4</v>
      </c>
      <c r="B21" s="14" t="s">
        <v>22</v>
      </c>
      <c r="C21" s="5">
        <v>27100</v>
      </c>
      <c r="D21" s="5">
        <v>2300</v>
      </c>
      <c r="E21" s="8">
        <v>1667.12</v>
      </c>
      <c r="F21" s="8">
        <f t="shared" si="1"/>
        <v>72.48347826086956</v>
      </c>
      <c r="G21" s="5">
        <f>'6-р сар '!D20+'7-р сар '!D21</f>
        <v>4600</v>
      </c>
      <c r="H21" s="8">
        <f>'6-р сар '!H20+'7-р сар '!E21</f>
        <v>16861.904999999999</v>
      </c>
      <c r="I21" s="5">
        <f t="shared" si="0"/>
        <v>12261.904999999999</v>
      </c>
      <c r="J21" s="6">
        <f t="shared" si="2"/>
        <v>366.56315217391307</v>
      </c>
    </row>
    <row r="22" spans="1:10" x14ac:dyDescent="0.25">
      <c r="A22" s="49">
        <v>5</v>
      </c>
      <c r="B22" s="12" t="s">
        <v>23</v>
      </c>
      <c r="C22" s="5">
        <v>1700</v>
      </c>
      <c r="D22" s="5">
        <v>0</v>
      </c>
      <c r="E22" s="8">
        <v>0</v>
      </c>
      <c r="F22" s="8">
        <v>0</v>
      </c>
      <c r="G22" s="5">
        <f>'6-р сар '!G21+'7-р сар '!D22</f>
        <v>1150</v>
      </c>
      <c r="H22" s="8">
        <f>'6-р сар '!H21+'7-р сар '!E22</f>
        <v>218.09700000000001</v>
      </c>
      <c r="I22" s="5">
        <f t="shared" si="0"/>
        <v>-931.90300000000002</v>
      </c>
      <c r="J22" s="6">
        <f t="shared" si="2"/>
        <v>18.964956521739133</v>
      </c>
    </row>
    <row r="23" spans="1:10" x14ac:dyDescent="0.25">
      <c r="A23" s="13">
        <v>6</v>
      </c>
      <c r="B23" s="14" t="s">
        <v>24</v>
      </c>
      <c r="C23" s="5">
        <v>1785</v>
      </c>
      <c r="D23" s="5">
        <v>200</v>
      </c>
      <c r="E23" s="8">
        <v>0</v>
      </c>
      <c r="F23" s="8">
        <f t="shared" si="1"/>
        <v>0</v>
      </c>
      <c r="G23" s="5">
        <v>600</v>
      </c>
      <c r="H23" s="8">
        <f>'6-р сар '!H22+'7-р сар '!E23</f>
        <v>210</v>
      </c>
      <c r="I23" s="5">
        <f t="shared" si="0"/>
        <v>-390</v>
      </c>
      <c r="J23" s="6">
        <f t="shared" si="2"/>
        <v>35</v>
      </c>
    </row>
    <row r="24" spans="1:10" ht="34.5" x14ac:dyDescent="0.25">
      <c r="A24" s="49">
        <v>7</v>
      </c>
      <c r="B24" s="15" t="s">
        <v>25</v>
      </c>
      <c r="C24" s="5">
        <v>1500</v>
      </c>
      <c r="D24" s="5">
        <v>100</v>
      </c>
      <c r="E24" s="5">
        <v>18.5</v>
      </c>
      <c r="F24" s="8">
        <f t="shared" si="1"/>
        <v>18.5</v>
      </c>
      <c r="G24" s="5">
        <f>'6-р сар '!G23+'7-р сар '!D24</f>
        <v>700</v>
      </c>
      <c r="H24" s="5">
        <f>'6-р сар '!H23+'7-р сар '!E24</f>
        <v>219.1</v>
      </c>
      <c r="I24" s="5">
        <f t="shared" si="0"/>
        <v>-480.9</v>
      </c>
      <c r="J24" s="6">
        <f>H24*100/G24</f>
        <v>31.3</v>
      </c>
    </row>
    <row r="25" spans="1:10" x14ac:dyDescent="0.25">
      <c r="A25" s="13">
        <v>8</v>
      </c>
      <c r="B25" s="16" t="s">
        <v>26</v>
      </c>
      <c r="C25" s="5">
        <v>1800</v>
      </c>
      <c r="D25" s="5">
        <v>200</v>
      </c>
      <c r="E25" s="8">
        <v>1.2390000000000001</v>
      </c>
      <c r="F25" s="8">
        <f t="shared" si="1"/>
        <v>0.61950000000000005</v>
      </c>
      <c r="G25" s="5">
        <f>'6-р сар '!G24+'7-р сар '!D25</f>
        <v>800</v>
      </c>
      <c r="H25" s="8">
        <f>'6-р сар '!H24+'7-р сар '!E25</f>
        <v>205.46100000000001</v>
      </c>
      <c r="I25" s="5">
        <f t="shared" si="0"/>
        <v>-594.53899999999999</v>
      </c>
      <c r="J25" s="6">
        <f>H25*100/G25</f>
        <v>25.682625000000002</v>
      </c>
    </row>
    <row r="26" spans="1:10" ht="34.5" x14ac:dyDescent="0.25">
      <c r="A26" s="49">
        <v>9</v>
      </c>
      <c r="B26" s="15" t="s">
        <v>27</v>
      </c>
      <c r="C26" s="5">
        <v>0</v>
      </c>
      <c r="D26" s="5">
        <v>0</v>
      </c>
      <c r="E26" s="5">
        <v>0</v>
      </c>
      <c r="F26" s="8">
        <v>0</v>
      </c>
      <c r="G26" s="5">
        <v>200</v>
      </c>
      <c r="H26" s="5">
        <f>'6-р сар '!H25+'7-р сар '!E26</f>
        <v>1260</v>
      </c>
      <c r="I26" s="5">
        <f t="shared" si="0"/>
        <v>1060</v>
      </c>
      <c r="J26" s="6">
        <f>H26*100/G26</f>
        <v>630</v>
      </c>
    </row>
    <row r="27" spans="1:10" ht="34.5" x14ac:dyDescent="0.25">
      <c r="A27" s="13">
        <v>10</v>
      </c>
      <c r="B27" s="17" t="s">
        <v>28</v>
      </c>
      <c r="C27" s="5">
        <v>60464.800000000003</v>
      </c>
      <c r="D27" s="5">
        <v>0</v>
      </c>
      <c r="E27" s="5">
        <v>968.9</v>
      </c>
      <c r="F27" s="8">
        <v>0</v>
      </c>
      <c r="G27" s="5">
        <f>'6-р сар '!G26+'7-р сар '!D27</f>
        <v>20000</v>
      </c>
      <c r="H27" s="5">
        <f>'6-р сар '!H26+'7-р сар '!E27</f>
        <v>5435.5</v>
      </c>
      <c r="I27" s="5"/>
      <c r="J27" s="6">
        <f>H27*100/G27</f>
        <v>27.177499999999998</v>
      </c>
    </row>
    <row r="28" spans="1:10" ht="22.5" x14ac:dyDescent="0.25">
      <c r="A28" s="49">
        <v>11</v>
      </c>
      <c r="B28" s="3" t="s">
        <v>29</v>
      </c>
      <c r="C28" s="5">
        <v>6200</v>
      </c>
      <c r="D28" s="5">
        <v>500</v>
      </c>
      <c r="E28" s="5">
        <v>0</v>
      </c>
      <c r="F28" s="8">
        <f t="shared" si="1"/>
        <v>0</v>
      </c>
      <c r="G28" s="5">
        <f>'6-р сар '!G27+'7-р сар '!D28</f>
        <v>3300</v>
      </c>
      <c r="H28" s="5">
        <f>'6-р сар '!H27+'7-р сар '!E28</f>
        <v>273</v>
      </c>
      <c r="I28" s="5">
        <f t="shared" si="0"/>
        <v>-3027</v>
      </c>
      <c r="J28" s="6">
        <f t="shared" si="2"/>
        <v>8.2727272727272734</v>
      </c>
    </row>
    <row r="29" spans="1:10" ht="23.25" x14ac:dyDescent="0.25">
      <c r="A29" s="13">
        <v>12</v>
      </c>
      <c r="B29" s="15" t="s">
        <v>30</v>
      </c>
      <c r="C29" s="5">
        <v>0</v>
      </c>
      <c r="D29" s="5">
        <v>0</v>
      </c>
      <c r="E29" s="5">
        <v>0</v>
      </c>
      <c r="F29" s="8">
        <v>0</v>
      </c>
      <c r="G29" s="5">
        <v>0</v>
      </c>
      <c r="H29" s="5">
        <v>0</v>
      </c>
      <c r="I29" s="5">
        <f t="shared" si="0"/>
        <v>0</v>
      </c>
      <c r="J29" s="6">
        <v>0</v>
      </c>
    </row>
    <row r="30" spans="1:10" ht="16.5" customHeight="1" x14ac:dyDescent="0.25">
      <c r="A30" s="49">
        <v>13</v>
      </c>
      <c r="B30" s="14" t="s">
        <v>31</v>
      </c>
      <c r="C30" s="5">
        <v>3000</v>
      </c>
      <c r="D30" s="5">
        <v>500</v>
      </c>
      <c r="E30" s="8">
        <v>870</v>
      </c>
      <c r="F30" s="8">
        <f t="shared" si="1"/>
        <v>174</v>
      </c>
      <c r="G30" s="5">
        <f>'6-р сар '!G29+'7-р сар '!D30</f>
        <v>1700</v>
      </c>
      <c r="H30" s="8">
        <f>'6-р сар '!H29+'7-р сар '!E30</f>
        <v>5680</v>
      </c>
      <c r="I30" s="5">
        <f t="shared" si="0"/>
        <v>3980</v>
      </c>
      <c r="J30" s="6">
        <f t="shared" si="2"/>
        <v>334.11764705882354</v>
      </c>
    </row>
    <row r="31" spans="1:10" ht="30" customHeight="1" x14ac:dyDescent="0.25">
      <c r="A31" s="61" t="s">
        <v>32</v>
      </c>
      <c r="B31" s="62"/>
      <c r="C31" s="18">
        <v>1000</v>
      </c>
      <c r="D31" s="18">
        <v>100</v>
      </c>
      <c r="E31" s="7">
        <v>0</v>
      </c>
      <c r="F31" s="8">
        <f t="shared" si="1"/>
        <v>0</v>
      </c>
      <c r="G31" s="18">
        <f>'6-р сар '!G30+'7-р сар '!D31</f>
        <v>200</v>
      </c>
      <c r="H31" s="7">
        <v>0</v>
      </c>
      <c r="I31" s="7">
        <f t="shared" si="0"/>
        <v>-200</v>
      </c>
      <c r="J31" s="6">
        <f t="shared" si="2"/>
        <v>0</v>
      </c>
    </row>
    <row r="32" spans="1:10" x14ac:dyDescent="0.25">
      <c r="A32" s="25"/>
      <c r="B32" s="25"/>
      <c r="C32" s="26"/>
      <c r="D32" s="26"/>
      <c r="E32" s="26"/>
      <c r="F32" s="27"/>
      <c r="G32" s="26"/>
      <c r="H32" s="26"/>
      <c r="I32" s="26"/>
      <c r="J32" s="28"/>
    </row>
    <row r="33" spans="1:10" x14ac:dyDescent="0.25">
      <c r="A33" s="19"/>
      <c r="B33" s="19"/>
      <c r="C33" s="42"/>
      <c r="D33" s="21"/>
      <c r="E33" s="21"/>
      <c r="F33" s="21"/>
      <c r="G33" s="21"/>
      <c r="H33" s="22" t="s">
        <v>33</v>
      </c>
      <c r="I33" s="23"/>
      <c r="J33" s="19"/>
    </row>
    <row r="34" spans="1:10" x14ac:dyDescent="0.25">
      <c r="A34" s="57" t="s">
        <v>34</v>
      </c>
      <c r="B34" s="57"/>
      <c r="C34" s="57"/>
      <c r="D34" s="57"/>
      <c r="E34" s="57"/>
      <c r="F34" s="57"/>
      <c r="G34" s="57"/>
      <c r="H34" s="57"/>
      <c r="I34" s="57"/>
      <c r="J34" s="57"/>
    </row>
    <row r="35" spans="1:10" x14ac:dyDescent="0.25">
      <c r="A35" s="58" t="s">
        <v>35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x14ac:dyDescent="0.25">
      <c r="A36" s="58" t="s">
        <v>68</v>
      </c>
      <c r="B36" s="58"/>
      <c r="C36" s="58"/>
      <c r="D36" s="58"/>
      <c r="E36" s="58"/>
      <c r="F36" s="58"/>
      <c r="G36" s="58"/>
      <c r="H36" s="58"/>
      <c r="I36" s="58"/>
      <c r="J36" s="58"/>
    </row>
  </sheetData>
  <mergeCells count="15">
    <mergeCell ref="A35:J35"/>
    <mergeCell ref="A36:J36"/>
    <mergeCell ref="A7:B7"/>
    <mergeCell ref="A8:B8"/>
    <mergeCell ref="A12:B12"/>
    <mergeCell ref="A17:B17"/>
    <mergeCell ref="A31:B31"/>
    <mergeCell ref="A34:J34"/>
    <mergeCell ref="A2:J2"/>
    <mergeCell ref="H4:J4"/>
    <mergeCell ref="A5:A6"/>
    <mergeCell ref="B5:B6"/>
    <mergeCell ref="C5:C6"/>
    <mergeCell ref="D5:F5"/>
    <mergeCell ref="G5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5" workbookViewId="0">
      <selection activeCell="O34" sqref="O34"/>
    </sheetView>
  </sheetViews>
  <sheetFormatPr defaultRowHeight="15" x14ac:dyDescent="0.25"/>
  <cols>
    <col min="2" max="2" width="17.28515625" customWidth="1"/>
    <col min="4" max="4" width="8.42578125" customWidth="1"/>
  </cols>
  <sheetData>
    <row r="1" spans="1:10" hidden="1" x14ac:dyDescent="0.25"/>
    <row r="2" spans="1:10" ht="47.25" customHeight="1" x14ac:dyDescent="0.25">
      <c r="A2" s="65" t="s">
        <v>70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30.75" hidden="1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x14ac:dyDescent="0.25">
      <c r="A4" s="30" t="s">
        <v>72</v>
      </c>
      <c r="B4" s="30"/>
      <c r="C4" s="31"/>
      <c r="D4" s="1"/>
      <c r="E4" s="1"/>
      <c r="F4" s="1"/>
      <c r="G4" s="2"/>
      <c r="H4" s="66" t="s">
        <v>0</v>
      </c>
      <c r="I4" s="66"/>
      <c r="J4" s="66"/>
    </row>
    <row r="5" spans="1:10" x14ac:dyDescent="0.25">
      <c r="A5" s="67" t="s">
        <v>1</v>
      </c>
      <c r="B5" s="69" t="s">
        <v>2</v>
      </c>
      <c r="C5" s="71" t="s">
        <v>3</v>
      </c>
      <c r="D5" s="73" t="s">
        <v>69</v>
      </c>
      <c r="E5" s="74"/>
      <c r="F5" s="75"/>
      <c r="G5" s="76" t="s">
        <v>71</v>
      </c>
      <c r="H5" s="77"/>
      <c r="I5" s="77"/>
      <c r="J5" s="78"/>
    </row>
    <row r="6" spans="1:10" ht="22.5" x14ac:dyDescent="0.25">
      <c r="A6" s="68"/>
      <c r="B6" s="70"/>
      <c r="C6" s="72"/>
      <c r="D6" s="3" t="s">
        <v>4</v>
      </c>
      <c r="E6" s="4" t="s">
        <v>5</v>
      </c>
      <c r="F6" s="3" t="s">
        <v>6</v>
      </c>
      <c r="G6" s="3" t="s">
        <v>4</v>
      </c>
      <c r="H6" s="5" t="s">
        <v>5</v>
      </c>
      <c r="I6" s="5" t="s">
        <v>7</v>
      </c>
      <c r="J6" s="13" t="s">
        <v>6</v>
      </c>
    </row>
    <row r="7" spans="1:10" x14ac:dyDescent="0.25">
      <c r="A7" s="59" t="s">
        <v>8</v>
      </c>
      <c r="B7" s="59"/>
      <c r="C7" s="6">
        <f>C8+C12+C17</f>
        <v>234699.8</v>
      </c>
      <c r="D7" s="6">
        <f>D8+D12+D17</f>
        <v>14500</v>
      </c>
      <c r="E7" s="6">
        <f>E8+E12+E17</f>
        <v>18922.099999999999</v>
      </c>
      <c r="F7" s="6">
        <f>E7*100/D7</f>
        <v>130.49724137931034</v>
      </c>
      <c r="G7" s="6">
        <f>G8+G12+G17</f>
        <v>36350</v>
      </c>
      <c r="H7" s="6">
        <f>H8+H12+H17</f>
        <v>112101.512</v>
      </c>
      <c r="I7" s="6">
        <f>I8+I12+I17</f>
        <v>75751.512000000002</v>
      </c>
      <c r="J7" s="6">
        <f>H7*100/G7</f>
        <v>308.39480605226964</v>
      </c>
    </row>
    <row r="8" spans="1:10" x14ac:dyDescent="0.25">
      <c r="A8" s="60" t="s">
        <v>9</v>
      </c>
      <c r="B8" s="60"/>
      <c r="C8" s="7">
        <f>C9+C10+C11</f>
        <v>2850</v>
      </c>
      <c r="D8" s="7">
        <f>D9+D10+D11</f>
        <v>0</v>
      </c>
      <c r="E8" s="7">
        <v>0</v>
      </c>
      <c r="F8" s="6">
        <v>0</v>
      </c>
      <c r="G8" s="7">
        <v>0</v>
      </c>
      <c r="H8" s="7">
        <v>0</v>
      </c>
      <c r="I8" s="7">
        <f>H8-G8</f>
        <v>0</v>
      </c>
      <c r="J8" s="6">
        <v>0</v>
      </c>
    </row>
    <row r="9" spans="1:10" x14ac:dyDescent="0.25">
      <c r="A9" s="13">
        <v>1</v>
      </c>
      <c r="B9" s="14" t="s">
        <v>10</v>
      </c>
      <c r="C9" s="5">
        <v>750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5">
        <f t="shared" ref="I9:I31" si="0">H9-G9</f>
        <v>0</v>
      </c>
      <c r="J9" s="6">
        <v>0</v>
      </c>
    </row>
    <row r="10" spans="1:10" x14ac:dyDescent="0.25">
      <c r="A10" s="13">
        <v>2</v>
      </c>
      <c r="B10" s="14" t="s">
        <v>11</v>
      </c>
      <c r="C10" s="5">
        <v>1000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5">
        <f t="shared" si="0"/>
        <v>0</v>
      </c>
      <c r="J10" s="6">
        <v>0</v>
      </c>
    </row>
    <row r="11" spans="1:10" ht="22.5" customHeight="1" x14ac:dyDescent="0.25">
      <c r="A11" s="13">
        <v>3</v>
      </c>
      <c r="B11" s="32" t="s">
        <v>12</v>
      </c>
      <c r="C11" s="52">
        <v>1100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  <c r="J11" s="6">
        <v>0</v>
      </c>
    </row>
    <row r="12" spans="1:10" ht="21" customHeight="1" x14ac:dyDescent="0.25">
      <c r="A12" s="61" t="s">
        <v>13</v>
      </c>
      <c r="B12" s="62"/>
      <c r="C12" s="7">
        <f>C14+C13+C15+C16</f>
        <v>10000</v>
      </c>
      <c r="D12" s="7">
        <f>D13+D14+D16</f>
        <v>0</v>
      </c>
      <c r="E12" s="7">
        <f>E13+E14+E15+E16</f>
        <v>0</v>
      </c>
      <c r="F12" s="7">
        <f>E12*100/C12</f>
        <v>0</v>
      </c>
      <c r="G12" s="7">
        <v>0</v>
      </c>
      <c r="H12" s="7">
        <f>H13+H14+H15+H16</f>
        <v>0</v>
      </c>
      <c r="I12" s="7">
        <f t="shared" si="0"/>
        <v>0</v>
      </c>
      <c r="J12" s="6">
        <v>0</v>
      </c>
    </row>
    <row r="13" spans="1:10" x14ac:dyDescent="0.25">
      <c r="A13" s="13">
        <v>1</v>
      </c>
      <c r="B13" s="13" t="s">
        <v>14</v>
      </c>
      <c r="C13" s="5"/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  <c r="J13" s="6">
        <v>0</v>
      </c>
    </row>
    <row r="14" spans="1:10" x14ac:dyDescent="0.25">
      <c r="A14" s="33">
        <v>2</v>
      </c>
      <c r="B14" s="12" t="s">
        <v>15</v>
      </c>
      <c r="C14" s="5">
        <v>10000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5">
        <f t="shared" si="0"/>
        <v>0</v>
      </c>
      <c r="J14" s="6">
        <v>0</v>
      </c>
    </row>
    <row r="15" spans="1:10" x14ac:dyDescent="0.25">
      <c r="A15" s="33">
        <v>3</v>
      </c>
      <c r="B15" s="34" t="s">
        <v>16</v>
      </c>
      <c r="C15" s="5">
        <v>0</v>
      </c>
      <c r="D15" s="8">
        <v>0</v>
      </c>
      <c r="E15" s="8">
        <v>0</v>
      </c>
      <c r="F15" s="8"/>
      <c r="G15" s="8">
        <v>0</v>
      </c>
      <c r="H15" s="8">
        <v>0</v>
      </c>
      <c r="I15" s="5"/>
      <c r="J15" s="6"/>
    </row>
    <row r="16" spans="1:10" ht="21.75" customHeight="1" x14ac:dyDescent="0.25">
      <c r="A16" s="13">
        <v>4</v>
      </c>
      <c r="B16" s="35" t="s">
        <v>17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6">
        <v>0</v>
      </c>
    </row>
    <row r="17" spans="1:10" x14ac:dyDescent="0.25">
      <c r="A17" s="63" t="s">
        <v>58</v>
      </c>
      <c r="B17" s="64"/>
      <c r="C17" s="7">
        <f>C18+C19+C20+C21+C22+C23+C24+C25+C26+C27+C28+C29+C30+C31</f>
        <v>221849.8</v>
      </c>
      <c r="D17" s="7">
        <f>D18+D19+D20+D21+D22+D23+D24+D25+D26+D27+D28+D29+D30+D31</f>
        <v>14500</v>
      </c>
      <c r="E17" s="7">
        <f>E18+E19+E21+E20+E22+E23+E24+E25+E27+E28+E26+E29+E30</f>
        <v>18922.099999999999</v>
      </c>
      <c r="F17" s="10">
        <f t="shared" ref="F17:F31" si="1">E17*100/D17</f>
        <v>130.49724137931034</v>
      </c>
      <c r="G17" s="7">
        <v>36350</v>
      </c>
      <c r="H17" s="7">
        <f>H18+H19+H20+H21+H22+H23+H24+H25+H27+H28+H26+H29+H30</f>
        <v>112101.512</v>
      </c>
      <c r="I17" s="7">
        <f t="shared" si="0"/>
        <v>75751.512000000002</v>
      </c>
      <c r="J17" s="6">
        <f t="shared" ref="J17:J31" si="2">H17*100/G17</f>
        <v>308.39480605226964</v>
      </c>
    </row>
    <row r="18" spans="1:10" x14ac:dyDescent="0.25">
      <c r="A18" s="51">
        <v>1</v>
      </c>
      <c r="B18" s="12" t="s">
        <v>19</v>
      </c>
      <c r="C18" s="5">
        <v>104300</v>
      </c>
      <c r="D18" s="5">
        <v>9000</v>
      </c>
      <c r="E18" s="8">
        <v>14983.3</v>
      </c>
      <c r="F18" s="8">
        <f>E18*100/D18</f>
        <v>166.48111111111112</v>
      </c>
      <c r="G18" s="5">
        <f>'7-р сар '!G18+'8-р сар '!D18</f>
        <v>65000</v>
      </c>
      <c r="H18" s="8">
        <f>'7-р сар '!H18+'8-р сар '!E18</f>
        <v>77015.548999999999</v>
      </c>
      <c r="I18" s="5">
        <f>H18-G18</f>
        <v>12015.548999999999</v>
      </c>
      <c r="J18" s="6">
        <f>H18*100/G18</f>
        <v>118.48546</v>
      </c>
    </row>
    <row r="19" spans="1:10" x14ac:dyDescent="0.25">
      <c r="A19" s="13">
        <v>2</v>
      </c>
      <c r="B19" s="14" t="s">
        <v>20</v>
      </c>
      <c r="C19" s="5">
        <v>10000</v>
      </c>
      <c r="D19" s="5">
        <v>1000</v>
      </c>
      <c r="E19" s="8">
        <v>0</v>
      </c>
      <c r="F19" s="8">
        <f t="shared" si="1"/>
        <v>0</v>
      </c>
      <c r="G19" s="5">
        <f>'7-р сар '!G19+'8-р сар '!D19</f>
        <v>6000</v>
      </c>
      <c r="H19" s="8">
        <v>44.1</v>
      </c>
      <c r="I19" s="5">
        <f t="shared" si="0"/>
        <v>-5955.9</v>
      </c>
      <c r="J19" s="6">
        <f t="shared" si="2"/>
        <v>0.73499999999999999</v>
      </c>
    </row>
    <row r="20" spans="1:10" ht="24.75" customHeight="1" x14ac:dyDescent="0.25">
      <c r="A20" s="51">
        <v>3</v>
      </c>
      <c r="B20" s="15" t="s">
        <v>21</v>
      </c>
      <c r="C20" s="5">
        <v>3000</v>
      </c>
      <c r="D20" s="5">
        <v>500</v>
      </c>
      <c r="E20" s="5">
        <v>0</v>
      </c>
      <c r="F20" s="8">
        <f t="shared" si="1"/>
        <v>0</v>
      </c>
      <c r="G20" s="5">
        <f>'7-р сар '!G20+'8-р сар '!D20</f>
        <v>2500</v>
      </c>
      <c r="H20" s="5">
        <f>'7-р сар '!H20+'8-р сар '!E20</f>
        <v>740</v>
      </c>
      <c r="I20" s="5">
        <f>H20-G20</f>
        <v>-1760</v>
      </c>
      <c r="J20" s="6">
        <f>H20*100/G20</f>
        <v>29.6</v>
      </c>
    </row>
    <row r="21" spans="1:10" x14ac:dyDescent="0.25">
      <c r="A21" s="13">
        <v>4</v>
      </c>
      <c r="B21" s="14" t="s">
        <v>22</v>
      </c>
      <c r="C21" s="5">
        <v>27100</v>
      </c>
      <c r="D21" s="5">
        <v>2300</v>
      </c>
      <c r="E21" s="8">
        <v>2594.6</v>
      </c>
      <c r="F21" s="8">
        <f t="shared" si="1"/>
        <v>112.80869565217391</v>
      </c>
      <c r="G21" s="5">
        <f>'7-р сар '!G21+'8-р сар '!D21</f>
        <v>6900</v>
      </c>
      <c r="H21" s="8">
        <f>'7-р сар '!H21+'8-р сар '!E21</f>
        <v>19456.504999999997</v>
      </c>
      <c r="I21" s="5">
        <f t="shared" si="0"/>
        <v>12556.504999999997</v>
      </c>
      <c r="J21" s="6">
        <f t="shared" si="2"/>
        <v>281.9783333333333</v>
      </c>
    </row>
    <row r="22" spans="1:10" x14ac:dyDescent="0.25">
      <c r="A22" s="51">
        <v>5</v>
      </c>
      <c r="B22" s="12" t="s">
        <v>23</v>
      </c>
      <c r="C22" s="5">
        <v>1700</v>
      </c>
      <c r="D22" s="5">
        <v>0</v>
      </c>
      <c r="E22" s="8">
        <v>0</v>
      </c>
      <c r="F22" s="8">
        <v>0</v>
      </c>
      <c r="G22" s="5">
        <f>'7-р сар '!G22+'8-р сар '!D22</f>
        <v>1150</v>
      </c>
      <c r="H22" s="8">
        <f>'7-р сар '!H22+'8-р сар '!E22</f>
        <v>218.09700000000001</v>
      </c>
      <c r="I22" s="5">
        <f t="shared" si="0"/>
        <v>-931.90300000000002</v>
      </c>
      <c r="J22" s="6">
        <f t="shared" si="2"/>
        <v>18.964956521739133</v>
      </c>
    </row>
    <row r="23" spans="1:10" x14ac:dyDescent="0.25">
      <c r="A23" s="13">
        <v>6</v>
      </c>
      <c r="B23" s="14" t="s">
        <v>24</v>
      </c>
      <c r="C23" s="5">
        <v>1785</v>
      </c>
      <c r="D23" s="5">
        <v>200</v>
      </c>
      <c r="E23" s="8">
        <v>150</v>
      </c>
      <c r="F23" s="8">
        <f t="shared" si="1"/>
        <v>75</v>
      </c>
      <c r="G23" s="5">
        <f>'7-р сар '!G23+'8-р сар '!D23</f>
        <v>800</v>
      </c>
      <c r="H23" s="8">
        <f>'7-р сар '!H23+'8-р сар '!E23</f>
        <v>360</v>
      </c>
      <c r="I23" s="5">
        <f t="shared" si="0"/>
        <v>-440</v>
      </c>
      <c r="J23" s="6">
        <f t="shared" si="2"/>
        <v>45</v>
      </c>
    </row>
    <row r="24" spans="1:10" ht="23.25" x14ac:dyDescent="0.25">
      <c r="A24" s="51">
        <v>7</v>
      </c>
      <c r="B24" s="15" t="s">
        <v>25</v>
      </c>
      <c r="C24" s="5">
        <v>1500</v>
      </c>
      <c r="D24" s="5">
        <v>100</v>
      </c>
      <c r="E24" s="5">
        <v>0</v>
      </c>
      <c r="F24" s="8">
        <f t="shared" si="1"/>
        <v>0</v>
      </c>
      <c r="G24" s="5">
        <f>'7-р сар '!G24+'8-р сар '!D24</f>
        <v>800</v>
      </c>
      <c r="H24" s="5">
        <f>'7-р сар '!H24+'8-р сар '!E24</f>
        <v>219.1</v>
      </c>
      <c r="I24" s="5">
        <f t="shared" si="0"/>
        <v>-580.9</v>
      </c>
      <c r="J24" s="6">
        <f>H24*100/G24</f>
        <v>27.387499999999999</v>
      </c>
    </row>
    <row r="25" spans="1:10" x14ac:dyDescent="0.25">
      <c r="A25" s="13">
        <v>8</v>
      </c>
      <c r="B25" s="16" t="s">
        <v>26</v>
      </c>
      <c r="C25" s="5">
        <v>1800</v>
      </c>
      <c r="D25" s="5">
        <v>200</v>
      </c>
      <c r="E25" s="8">
        <v>38.700000000000003</v>
      </c>
      <c r="F25" s="8">
        <f t="shared" si="1"/>
        <v>19.350000000000001</v>
      </c>
      <c r="G25" s="5">
        <f>'7-р сар '!G25+'8-р сар '!D25</f>
        <v>1000</v>
      </c>
      <c r="H25" s="8">
        <f>'7-р сар '!H25+'8-р сар '!E25</f>
        <v>244.161</v>
      </c>
      <c r="I25" s="5">
        <f t="shared" si="0"/>
        <v>-755.83899999999994</v>
      </c>
      <c r="J25" s="6">
        <f>H25*100/G25</f>
        <v>24.4161</v>
      </c>
    </row>
    <row r="26" spans="1:10" ht="23.25" customHeight="1" x14ac:dyDescent="0.25">
      <c r="A26" s="51">
        <v>9</v>
      </c>
      <c r="B26" s="15" t="s">
        <v>27</v>
      </c>
      <c r="C26" s="5">
        <v>0</v>
      </c>
      <c r="D26" s="5">
        <v>100</v>
      </c>
      <c r="E26" s="5">
        <v>0</v>
      </c>
      <c r="F26" s="8">
        <v>0</v>
      </c>
      <c r="G26" s="5">
        <f>'7-р сар '!D26+'8-р сар '!D26</f>
        <v>100</v>
      </c>
      <c r="H26" s="5">
        <f>'7-р сар '!H26+'8-р сар '!E26</f>
        <v>1260</v>
      </c>
      <c r="I26" s="5">
        <f t="shared" si="0"/>
        <v>1160</v>
      </c>
      <c r="J26" s="6">
        <f>H26*100/G26</f>
        <v>1260</v>
      </c>
    </row>
    <row r="27" spans="1:10" ht="24" customHeight="1" x14ac:dyDescent="0.25">
      <c r="A27" s="13">
        <v>10</v>
      </c>
      <c r="B27" s="17" t="s">
        <v>28</v>
      </c>
      <c r="C27" s="5">
        <v>60464.800000000003</v>
      </c>
      <c r="D27" s="5">
        <v>0</v>
      </c>
      <c r="E27" s="5">
        <v>935.5</v>
      </c>
      <c r="F27" s="8">
        <v>0</v>
      </c>
      <c r="G27" s="5">
        <f>'7-р сар '!D27+'8-р сар '!D27</f>
        <v>0</v>
      </c>
      <c r="H27" s="5">
        <f>'7-р сар '!H27+'8-р сар '!E27</f>
        <v>6371</v>
      </c>
      <c r="I27" s="5">
        <v>0</v>
      </c>
      <c r="J27" s="6">
        <v>0</v>
      </c>
    </row>
    <row r="28" spans="1:10" ht="22.5" x14ac:dyDescent="0.25">
      <c r="A28" s="51">
        <v>11</v>
      </c>
      <c r="B28" s="3" t="s">
        <v>29</v>
      </c>
      <c r="C28" s="5">
        <v>6200</v>
      </c>
      <c r="D28" s="5">
        <v>500</v>
      </c>
      <c r="E28" s="5">
        <v>0</v>
      </c>
      <c r="F28" s="8">
        <f t="shared" si="1"/>
        <v>0</v>
      </c>
      <c r="G28" s="5">
        <f>'7-р сар '!G28+'8-р сар '!D28</f>
        <v>3800</v>
      </c>
      <c r="H28" s="5">
        <f>'7-р сар '!H28+'8-р сар '!E28</f>
        <v>273</v>
      </c>
      <c r="I28" s="5">
        <f t="shared" si="0"/>
        <v>-3527</v>
      </c>
      <c r="J28" s="6">
        <f t="shared" si="2"/>
        <v>7.1842105263157894</v>
      </c>
    </row>
    <row r="29" spans="1:10" ht="23.25" x14ac:dyDescent="0.25">
      <c r="A29" s="13">
        <v>12</v>
      </c>
      <c r="B29" s="15" t="s">
        <v>30</v>
      </c>
      <c r="C29" s="5">
        <v>0</v>
      </c>
      <c r="D29" s="5">
        <v>0</v>
      </c>
      <c r="E29" s="5">
        <v>0</v>
      </c>
      <c r="F29" s="8">
        <v>0</v>
      </c>
      <c r="G29" s="5">
        <v>0</v>
      </c>
      <c r="H29" s="5">
        <v>0</v>
      </c>
      <c r="I29" s="5">
        <f t="shared" si="0"/>
        <v>0</v>
      </c>
      <c r="J29" s="6">
        <v>0</v>
      </c>
    </row>
    <row r="30" spans="1:10" x14ac:dyDescent="0.25">
      <c r="A30" s="51">
        <v>13</v>
      </c>
      <c r="B30" s="14" t="s">
        <v>31</v>
      </c>
      <c r="C30" s="5">
        <v>3000</v>
      </c>
      <c r="D30" s="5">
        <v>500</v>
      </c>
      <c r="E30" s="8">
        <v>220</v>
      </c>
      <c r="F30" s="8">
        <f t="shared" si="1"/>
        <v>44</v>
      </c>
      <c r="G30" s="5">
        <f>'7-р сар '!G30+'8-р сар '!D30</f>
        <v>2200</v>
      </c>
      <c r="H30" s="8">
        <f>'7-р сар '!H30+'8-р сар '!E30</f>
        <v>5900</v>
      </c>
      <c r="I30" s="5">
        <f t="shared" si="0"/>
        <v>3700</v>
      </c>
      <c r="J30" s="6">
        <f t="shared" si="2"/>
        <v>268.18181818181819</v>
      </c>
    </row>
    <row r="31" spans="1:10" ht="30" customHeight="1" x14ac:dyDescent="0.25">
      <c r="A31" s="61" t="s">
        <v>32</v>
      </c>
      <c r="B31" s="62"/>
      <c r="C31" s="18">
        <v>1000</v>
      </c>
      <c r="D31" s="18">
        <v>100</v>
      </c>
      <c r="E31" s="7">
        <v>0</v>
      </c>
      <c r="F31" s="8">
        <f t="shared" si="1"/>
        <v>0</v>
      </c>
      <c r="G31" s="18">
        <f>'6-р сар '!G30+'7-р сар '!D31</f>
        <v>200</v>
      </c>
      <c r="H31" s="7">
        <v>0</v>
      </c>
      <c r="I31" s="7">
        <f t="shared" si="0"/>
        <v>-200</v>
      </c>
      <c r="J31" s="6">
        <f t="shared" si="2"/>
        <v>0</v>
      </c>
    </row>
    <row r="32" spans="1:10" x14ac:dyDescent="0.25">
      <c r="A32" s="25"/>
      <c r="B32" s="25"/>
      <c r="C32" s="26"/>
      <c r="D32" s="26"/>
      <c r="E32" s="26"/>
      <c r="F32" s="27"/>
      <c r="G32" s="26"/>
      <c r="H32" s="26"/>
      <c r="I32" s="26"/>
      <c r="J32" s="28"/>
    </row>
    <row r="33" spans="1:10" x14ac:dyDescent="0.25">
      <c r="A33" s="19"/>
      <c r="B33" s="19"/>
      <c r="C33" s="42"/>
      <c r="D33" s="21"/>
      <c r="E33" s="21"/>
      <c r="F33" s="21"/>
      <c r="G33" s="21"/>
      <c r="H33" s="22" t="s">
        <v>33</v>
      </c>
      <c r="I33" s="23"/>
      <c r="J33" s="19"/>
    </row>
    <row r="34" spans="1:10" x14ac:dyDescent="0.25">
      <c r="A34" s="57" t="s">
        <v>34</v>
      </c>
      <c r="B34" s="57"/>
      <c r="C34" s="57"/>
      <c r="D34" s="57"/>
      <c r="E34" s="57"/>
      <c r="F34" s="57"/>
      <c r="G34" s="57"/>
      <c r="H34" s="57"/>
      <c r="I34" s="57"/>
      <c r="J34" s="57"/>
    </row>
    <row r="35" spans="1:10" x14ac:dyDescent="0.25">
      <c r="A35" s="58" t="s">
        <v>35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x14ac:dyDescent="0.25">
      <c r="A36" s="58" t="s">
        <v>73</v>
      </c>
      <c r="B36" s="58"/>
      <c r="C36" s="58"/>
      <c r="D36" s="58"/>
      <c r="E36" s="58"/>
      <c r="F36" s="58"/>
      <c r="G36" s="58"/>
      <c r="H36" s="58"/>
      <c r="I36" s="58"/>
      <c r="J36" s="58"/>
    </row>
  </sheetData>
  <mergeCells count="15">
    <mergeCell ref="A2:J2"/>
    <mergeCell ref="H4:J4"/>
    <mergeCell ref="A5:A6"/>
    <mergeCell ref="B5:B6"/>
    <mergeCell ref="C5:C6"/>
    <mergeCell ref="D5:F5"/>
    <mergeCell ref="G5:J5"/>
    <mergeCell ref="A35:J35"/>
    <mergeCell ref="A36:J36"/>
    <mergeCell ref="A7:B7"/>
    <mergeCell ref="A8:B8"/>
    <mergeCell ref="A12:B12"/>
    <mergeCell ref="A17:B17"/>
    <mergeCell ref="A31:B31"/>
    <mergeCell ref="A34:J34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T27" sqref="T27"/>
    </sheetView>
  </sheetViews>
  <sheetFormatPr defaultRowHeight="15" x14ac:dyDescent="0.25"/>
  <cols>
    <col min="1" max="1" width="7.5703125" customWidth="1"/>
    <col min="2" max="2" width="15" customWidth="1"/>
    <col min="3" max="3" width="10.85546875" customWidth="1"/>
    <col min="4" max="4" width="10.140625" customWidth="1"/>
    <col min="5" max="5" width="9.85546875" customWidth="1"/>
    <col min="6" max="6" width="7.5703125" customWidth="1"/>
    <col min="7" max="7" width="9.5703125" customWidth="1"/>
    <col min="8" max="8" width="9.7109375" customWidth="1"/>
    <col min="9" max="9" width="8.85546875" customWidth="1"/>
    <col min="10" max="10" width="7.5703125" customWidth="1"/>
  </cols>
  <sheetData>
    <row r="1" spans="1:10" ht="24.75" customHeight="1" x14ac:dyDescent="0.25">
      <c r="A1" s="65" t="s">
        <v>74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3.5" customHeight="1" x14ac:dyDescent="0.25">
      <c r="A3" s="30" t="s">
        <v>80</v>
      </c>
      <c r="B3" s="30"/>
      <c r="C3" s="31"/>
      <c r="D3" s="1"/>
      <c r="E3" s="1"/>
      <c r="F3" s="1"/>
      <c r="G3" s="2"/>
      <c r="H3" s="66" t="s">
        <v>0</v>
      </c>
      <c r="I3" s="66"/>
      <c r="J3" s="66"/>
    </row>
    <row r="4" spans="1:10" ht="13.5" customHeight="1" x14ac:dyDescent="0.25">
      <c r="A4" s="67" t="s">
        <v>1</v>
      </c>
      <c r="B4" s="69" t="s">
        <v>2</v>
      </c>
      <c r="C4" s="71" t="s">
        <v>3</v>
      </c>
      <c r="D4" s="73" t="s">
        <v>79</v>
      </c>
      <c r="E4" s="74"/>
      <c r="F4" s="75"/>
      <c r="G4" s="76" t="s">
        <v>78</v>
      </c>
      <c r="H4" s="77"/>
      <c r="I4" s="77"/>
      <c r="J4" s="78"/>
    </row>
    <row r="5" spans="1:10" x14ac:dyDescent="0.25">
      <c r="A5" s="68"/>
      <c r="B5" s="70"/>
      <c r="C5" s="72"/>
      <c r="D5" s="3" t="s">
        <v>4</v>
      </c>
      <c r="E5" s="4" t="s">
        <v>5</v>
      </c>
      <c r="F5" s="3" t="s">
        <v>6</v>
      </c>
      <c r="G5" s="3" t="s">
        <v>4</v>
      </c>
      <c r="H5" s="5" t="s">
        <v>5</v>
      </c>
      <c r="I5" s="5" t="s">
        <v>7</v>
      </c>
      <c r="J5" s="13" t="s">
        <v>6</v>
      </c>
    </row>
    <row r="6" spans="1:10" x14ac:dyDescent="0.25">
      <c r="A6" s="59" t="s">
        <v>8</v>
      </c>
      <c r="B6" s="59"/>
      <c r="C6" s="6">
        <f>C7+C11+C16</f>
        <v>235899.8</v>
      </c>
      <c r="D6" s="6">
        <f>D7+D11+D16</f>
        <v>16050</v>
      </c>
      <c r="E6" s="6">
        <f>E7+E11+E16</f>
        <v>77506.063999999998</v>
      </c>
      <c r="F6" s="6">
        <f>E6*100/D6</f>
        <v>482.90382554517129</v>
      </c>
      <c r="G6" s="6">
        <f>G7+G11+G16</f>
        <v>36350</v>
      </c>
      <c r="H6" s="6">
        <f>H7+H11+H16</f>
        <v>189607.576</v>
      </c>
      <c r="I6" s="6">
        <f>I7+I11+I16</f>
        <v>153257.576</v>
      </c>
      <c r="J6" s="6">
        <f>H6*100/G6</f>
        <v>521.61644016506193</v>
      </c>
    </row>
    <row r="7" spans="1:10" ht="18.75" customHeight="1" x14ac:dyDescent="0.25">
      <c r="A7" s="60" t="s">
        <v>9</v>
      </c>
      <c r="B7" s="60"/>
      <c r="C7" s="7">
        <f>C8+C9+C10</f>
        <v>2850</v>
      </c>
      <c r="D7" s="7">
        <f>D8+D9+D10</f>
        <v>0</v>
      </c>
      <c r="E7" s="7">
        <v>0</v>
      </c>
      <c r="F7" s="6">
        <v>0</v>
      </c>
      <c r="G7" s="7">
        <v>0</v>
      </c>
      <c r="H7" s="7">
        <v>0</v>
      </c>
      <c r="I7" s="7">
        <f>H7-G7</f>
        <v>0</v>
      </c>
      <c r="J7" s="6">
        <v>0</v>
      </c>
    </row>
    <row r="8" spans="1:10" x14ac:dyDescent="0.25">
      <c r="A8" s="13">
        <v>1</v>
      </c>
      <c r="B8" s="14" t="s">
        <v>10</v>
      </c>
      <c r="C8" s="5">
        <v>750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5">
        <f t="shared" ref="I8:I30" si="0">H8-G8</f>
        <v>0</v>
      </c>
      <c r="J8" s="6">
        <v>0</v>
      </c>
    </row>
    <row r="9" spans="1:10" x14ac:dyDescent="0.25">
      <c r="A9" s="13">
        <v>2</v>
      </c>
      <c r="B9" s="14" t="s">
        <v>11</v>
      </c>
      <c r="C9" s="5">
        <v>1000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5">
        <f t="shared" si="0"/>
        <v>0</v>
      </c>
      <c r="J9" s="6">
        <v>0</v>
      </c>
    </row>
    <row r="10" spans="1:10" ht="23.25" customHeight="1" x14ac:dyDescent="0.25">
      <c r="A10" s="13">
        <v>3</v>
      </c>
      <c r="B10" s="32" t="s">
        <v>12</v>
      </c>
      <c r="C10" s="54">
        <v>1100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  <c r="J10" s="6">
        <v>0</v>
      </c>
    </row>
    <row r="11" spans="1:10" ht="19.5" customHeight="1" x14ac:dyDescent="0.25">
      <c r="A11" s="61" t="s">
        <v>13</v>
      </c>
      <c r="B11" s="62"/>
      <c r="C11" s="7">
        <f>C13+C12+C14+C15</f>
        <v>10000</v>
      </c>
      <c r="D11" s="7">
        <f>D12+D13+D15</f>
        <v>0</v>
      </c>
      <c r="E11" s="7">
        <f>E12+E13+E14+E15</f>
        <v>0</v>
      </c>
      <c r="F11" s="7">
        <f>E11*100/C11</f>
        <v>0</v>
      </c>
      <c r="G11" s="7">
        <v>0</v>
      </c>
      <c r="H11" s="7">
        <f>H12+H13+H14+H15</f>
        <v>0</v>
      </c>
      <c r="I11" s="7">
        <f t="shared" si="0"/>
        <v>0</v>
      </c>
      <c r="J11" s="6">
        <v>0</v>
      </c>
    </row>
    <row r="12" spans="1:10" x14ac:dyDescent="0.25">
      <c r="A12" s="13">
        <v>1</v>
      </c>
      <c r="B12" s="13" t="s">
        <v>14</v>
      </c>
      <c r="C12" s="5"/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  <c r="J12" s="6">
        <v>0</v>
      </c>
    </row>
    <row r="13" spans="1:10" x14ac:dyDescent="0.25">
      <c r="A13" s="33">
        <v>2</v>
      </c>
      <c r="B13" s="12" t="s">
        <v>15</v>
      </c>
      <c r="C13" s="5">
        <v>10000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5">
        <f t="shared" si="0"/>
        <v>0</v>
      </c>
      <c r="J13" s="6">
        <v>0</v>
      </c>
    </row>
    <row r="14" spans="1:10" x14ac:dyDescent="0.25">
      <c r="A14" s="33">
        <v>3</v>
      </c>
      <c r="B14" s="34" t="s">
        <v>16</v>
      </c>
      <c r="C14" s="5">
        <v>0</v>
      </c>
      <c r="D14" s="8">
        <v>0</v>
      </c>
      <c r="E14" s="8">
        <v>0</v>
      </c>
      <c r="F14" s="8"/>
      <c r="G14" s="8">
        <v>0</v>
      </c>
      <c r="H14" s="8">
        <v>0</v>
      </c>
      <c r="I14" s="5"/>
      <c r="J14" s="6"/>
    </row>
    <row r="15" spans="1:10" ht="23.25" customHeight="1" x14ac:dyDescent="0.25">
      <c r="A15" s="13">
        <v>4</v>
      </c>
      <c r="B15" s="35" t="s">
        <v>17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6">
        <v>0</v>
      </c>
    </row>
    <row r="16" spans="1:10" ht="18" customHeight="1" x14ac:dyDescent="0.25">
      <c r="A16" s="63" t="s">
        <v>58</v>
      </c>
      <c r="B16" s="64"/>
      <c r="C16" s="7">
        <f>C17+C18+C19+C20+C21+C22+C23+C24+C25+C26+C27+C28+C29+C30</f>
        <v>223049.8</v>
      </c>
      <c r="D16" s="7">
        <f>D17+D18+D19+D20+D21+D22+D23+D24+D25+D26+D27+D28+D29+D30</f>
        <v>16050</v>
      </c>
      <c r="E16" s="7">
        <f>E17+E18+E20+E19+E21+E22+E23+E24+E26+E27+E25+E28+E29</f>
        <v>77506.063999999998</v>
      </c>
      <c r="F16" s="10">
        <f t="shared" ref="F16:F30" si="1">E16*100/D16</f>
        <v>482.90382554517129</v>
      </c>
      <c r="G16" s="7">
        <v>36350</v>
      </c>
      <c r="H16" s="7">
        <f>H17+H18+H19+H20+H21+H22+H23+H24+H26+H27+H25+H28+H29</f>
        <v>189607.576</v>
      </c>
      <c r="I16" s="7">
        <f t="shared" si="0"/>
        <v>153257.576</v>
      </c>
      <c r="J16" s="6">
        <f t="shared" ref="J16:J30" si="2">H16*100/G16</f>
        <v>521.61644016506193</v>
      </c>
    </row>
    <row r="17" spans="1:10" x14ac:dyDescent="0.25">
      <c r="A17" s="53">
        <v>1</v>
      </c>
      <c r="B17" s="12" t="s">
        <v>19</v>
      </c>
      <c r="C17" s="5">
        <v>104300</v>
      </c>
      <c r="D17" s="5">
        <v>10000</v>
      </c>
      <c r="E17" s="8">
        <v>6821.8909999999996</v>
      </c>
      <c r="F17" s="8">
        <f>E17*100/D17</f>
        <v>68.218909999999994</v>
      </c>
      <c r="G17" s="5">
        <f>'8-р сар '!G18+'9-сар '!D17</f>
        <v>75000</v>
      </c>
      <c r="H17" s="8">
        <f>'8-р сар '!H18+'9-сар '!E17</f>
        <v>83837.440000000002</v>
      </c>
      <c r="I17" s="5">
        <f>H17-G17</f>
        <v>8837.4400000000023</v>
      </c>
      <c r="J17" s="6">
        <f>H17*100/G17</f>
        <v>111.78325333333333</v>
      </c>
    </row>
    <row r="18" spans="1:10" x14ac:dyDescent="0.25">
      <c r="A18" s="13">
        <v>2</v>
      </c>
      <c r="B18" s="14" t="s">
        <v>20</v>
      </c>
      <c r="C18" s="5">
        <v>10000</v>
      </c>
      <c r="D18" s="5">
        <v>1000</v>
      </c>
      <c r="E18" s="8">
        <v>281.58499999999998</v>
      </c>
      <c r="F18" s="8">
        <f t="shared" si="1"/>
        <v>28.158499999999997</v>
      </c>
      <c r="G18" s="5">
        <f>'8-р сар '!G19+'9-сар '!D18</f>
        <v>7000</v>
      </c>
      <c r="H18" s="8">
        <f>'8-р сар '!H19+'9-сар '!E18</f>
        <v>325.685</v>
      </c>
      <c r="I18" s="5">
        <f t="shared" si="0"/>
        <v>-6674.3149999999996</v>
      </c>
      <c r="J18" s="6">
        <f t="shared" si="2"/>
        <v>4.6526428571428573</v>
      </c>
    </row>
    <row r="19" spans="1:10" ht="26.25" customHeight="1" x14ac:dyDescent="0.25">
      <c r="A19" s="53">
        <v>3</v>
      </c>
      <c r="B19" s="15" t="s">
        <v>21</v>
      </c>
      <c r="C19" s="5">
        <v>3000</v>
      </c>
      <c r="D19" s="5">
        <v>500</v>
      </c>
      <c r="E19" s="5">
        <v>600</v>
      </c>
      <c r="F19" s="8">
        <f t="shared" si="1"/>
        <v>120</v>
      </c>
      <c r="G19" s="5">
        <f>'8-р сар '!G20+'9-сар '!D19</f>
        <v>3000</v>
      </c>
      <c r="H19" s="5">
        <f>'8-р сар '!H20+'9-сар '!E19</f>
        <v>1340</v>
      </c>
      <c r="I19" s="5">
        <f>H19-G19</f>
        <v>-1660</v>
      </c>
      <c r="J19" s="6">
        <f>H19*100/G19</f>
        <v>44.666666666666664</v>
      </c>
    </row>
    <row r="20" spans="1:10" x14ac:dyDescent="0.25">
      <c r="A20" s="13">
        <v>4</v>
      </c>
      <c r="B20" s="14" t="s">
        <v>22</v>
      </c>
      <c r="C20" s="5">
        <v>27100</v>
      </c>
      <c r="D20" s="5">
        <v>2300</v>
      </c>
      <c r="E20" s="8">
        <v>1721.7429999999999</v>
      </c>
      <c r="F20" s="8">
        <f t="shared" si="1"/>
        <v>74.858391304347819</v>
      </c>
      <c r="G20" s="5">
        <f>'8-р сар '!G21+'9-сар '!D20</f>
        <v>9200</v>
      </c>
      <c r="H20" s="8">
        <f>'8-р сар '!H21+'9-сар '!E20</f>
        <v>21178.247999999996</v>
      </c>
      <c r="I20" s="5">
        <f t="shared" si="0"/>
        <v>11978.247999999996</v>
      </c>
      <c r="J20" s="6">
        <f t="shared" si="2"/>
        <v>230.19834782608694</v>
      </c>
    </row>
    <row r="21" spans="1:10" x14ac:dyDescent="0.25">
      <c r="A21" s="53">
        <v>5</v>
      </c>
      <c r="B21" s="12" t="s">
        <v>23</v>
      </c>
      <c r="C21" s="5">
        <v>1700</v>
      </c>
      <c r="D21" s="5">
        <v>450</v>
      </c>
      <c r="E21" s="8">
        <v>0</v>
      </c>
      <c r="F21" s="8">
        <v>0</v>
      </c>
      <c r="G21" s="5">
        <f>'8-р сар '!G22+'9-сар '!D21</f>
        <v>1600</v>
      </c>
      <c r="H21" s="8">
        <f>'8-р сар '!H22+'9-сар '!E21</f>
        <v>218.09700000000001</v>
      </c>
      <c r="I21" s="5">
        <f t="shared" si="0"/>
        <v>-1381.903</v>
      </c>
      <c r="J21" s="6">
        <f t="shared" si="2"/>
        <v>13.631062500000001</v>
      </c>
    </row>
    <row r="22" spans="1:10" x14ac:dyDescent="0.25">
      <c r="A22" s="13">
        <v>6</v>
      </c>
      <c r="B22" s="14" t="s">
        <v>24</v>
      </c>
      <c r="C22" s="5">
        <v>1785</v>
      </c>
      <c r="D22" s="5">
        <v>200</v>
      </c>
      <c r="E22" s="8">
        <v>30</v>
      </c>
      <c r="F22" s="8">
        <f t="shared" si="1"/>
        <v>15</v>
      </c>
      <c r="G22" s="5">
        <f>'8-р сар '!G23+'9-сар '!D22</f>
        <v>1000</v>
      </c>
      <c r="H22" s="8">
        <f>'8-р сар '!H23+'9-сар '!E22</f>
        <v>390</v>
      </c>
      <c r="I22" s="5">
        <f t="shared" si="0"/>
        <v>-610</v>
      </c>
      <c r="J22" s="6">
        <f t="shared" si="2"/>
        <v>39</v>
      </c>
    </row>
    <row r="23" spans="1:10" ht="23.25" x14ac:dyDescent="0.25">
      <c r="A23" s="53">
        <v>7</v>
      </c>
      <c r="B23" s="15" t="s">
        <v>25</v>
      </c>
      <c r="C23" s="5">
        <v>1500</v>
      </c>
      <c r="D23" s="5">
        <v>100</v>
      </c>
      <c r="E23" s="5">
        <v>0</v>
      </c>
      <c r="F23" s="8">
        <f t="shared" si="1"/>
        <v>0</v>
      </c>
      <c r="G23" s="5">
        <f>'8-р сар '!G24+'9-сар '!D23</f>
        <v>900</v>
      </c>
      <c r="H23" s="5">
        <f>'8-р сар '!H24+'9-сар '!E23</f>
        <v>219.1</v>
      </c>
      <c r="I23" s="5">
        <f t="shared" si="0"/>
        <v>-680.9</v>
      </c>
      <c r="J23" s="6">
        <f>H23*100/G23</f>
        <v>24.344444444444445</v>
      </c>
    </row>
    <row r="24" spans="1:10" x14ac:dyDescent="0.25">
      <c r="A24" s="13">
        <v>8</v>
      </c>
      <c r="B24" s="16" t="s">
        <v>26</v>
      </c>
      <c r="C24" s="5">
        <v>1800</v>
      </c>
      <c r="D24" s="5">
        <v>200</v>
      </c>
      <c r="E24" s="8">
        <v>144.64500000000001</v>
      </c>
      <c r="F24" s="8">
        <f t="shared" si="1"/>
        <v>72.322500000000005</v>
      </c>
      <c r="G24" s="5">
        <f>'8-р сар '!G25+'9-сар '!D24</f>
        <v>1200</v>
      </c>
      <c r="H24" s="8">
        <f>'8-р сар '!H25+'9-сар '!E24</f>
        <v>388.80600000000004</v>
      </c>
      <c r="I24" s="5">
        <f t="shared" si="0"/>
        <v>-811.19399999999996</v>
      </c>
      <c r="J24" s="6">
        <f>H24*100/G24</f>
        <v>32.400500000000008</v>
      </c>
    </row>
    <row r="25" spans="1:10" ht="34.5" x14ac:dyDescent="0.25">
      <c r="A25" s="53">
        <v>9</v>
      </c>
      <c r="B25" s="15" t="s">
        <v>27</v>
      </c>
      <c r="C25" s="5">
        <v>1200</v>
      </c>
      <c r="D25" s="5">
        <v>200</v>
      </c>
      <c r="E25" s="5">
        <v>0</v>
      </c>
      <c r="F25" s="8">
        <v>0</v>
      </c>
      <c r="G25" s="5">
        <f>'8-р сар '!G26+'9-сар '!D25</f>
        <v>300</v>
      </c>
      <c r="H25" s="5">
        <f>'8-р сар '!H26+'9-сар '!E25</f>
        <v>1260</v>
      </c>
      <c r="I25" s="5">
        <f t="shared" si="0"/>
        <v>960</v>
      </c>
      <c r="J25" s="6">
        <f>H25*100/G25</f>
        <v>420</v>
      </c>
    </row>
    <row r="26" spans="1:10" ht="34.5" x14ac:dyDescent="0.25">
      <c r="A26" s="13">
        <v>10</v>
      </c>
      <c r="B26" s="17" t="s">
        <v>28</v>
      </c>
      <c r="C26" s="5">
        <v>60464.800000000003</v>
      </c>
      <c r="D26" s="5">
        <v>0</v>
      </c>
      <c r="E26" s="5">
        <v>3936.2</v>
      </c>
      <c r="F26" s="8">
        <v>0</v>
      </c>
      <c r="G26" s="5">
        <f>'8-р сар '!G27+'9-сар '!D26</f>
        <v>0</v>
      </c>
      <c r="H26" s="5">
        <f>'8-р сар '!H27+'9-сар '!E26</f>
        <v>10307.200000000001</v>
      </c>
      <c r="I26" s="5">
        <v>0</v>
      </c>
      <c r="J26" s="6">
        <v>0</v>
      </c>
    </row>
    <row r="27" spans="1:10" ht="22.5" x14ac:dyDescent="0.25">
      <c r="A27" s="53">
        <v>11</v>
      </c>
      <c r="B27" s="3" t="s">
        <v>29</v>
      </c>
      <c r="C27" s="5">
        <v>6200</v>
      </c>
      <c r="D27" s="5">
        <v>500</v>
      </c>
      <c r="E27" s="5">
        <v>0</v>
      </c>
      <c r="F27" s="8">
        <f t="shared" si="1"/>
        <v>0</v>
      </c>
      <c r="G27" s="5">
        <f>'8-р сар '!G28+'9-сар '!D27</f>
        <v>4300</v>
      </c>
      <c r="H27" s="5">
        <f>'8-р сар '!H28+'9-сар '!E27</f>
        <v>273</v>
      </c>
      <c r="I27" s="5">
        <f t="shared" si="0"/>
        <v>-4027</v>
      </c>
      <c r="J27" s="6">
        <f t="shared" si="2"/>
        <v>6.3488372093023253</v>
      </c>
    </row>
    <row r="28" spans="1:10" ht="23.25" x14ac:dyDescent="0.25">
      <c r="A28" s="13">
        <v>12</v>
      </c>
      <c r="B28" s="15" t="s">
        <v>30</v>
      </c>
      <c r="C28" s="5">
        <v>0</v>
      </c>
      <c r="D28" s="5">
        <v>0</v>
      </c>
      <c r="E28" s="5">
        <v>62640</v>
      </c>
      <c r="F28" s="8">
        <v>0</v>
      </c>
      <c r="G28" s="5">
        <v>0</v>
      </c>
      <c r="H28" s="5">
        <f>'8-р сар '!H29+'9-сар '!E28</f>
        <v>62640</v>
      </c>
      <c r="I28" s="5">
        <f t="shared" si="0"/>
        <v>62640</v>
      </c>
      <c r="J28" s="6">
        <v>0</v>
      </c>
    </row>
    <row r="29" spans="1:10" x14ac:dyDescent="0.25">
      <c r="A29" s="53">
        <v>13</v>
      </c>
      <c r="B29" s="14" t="s">
        <v>31</v>
      </c>
      <c r="C29" s="5">
        <v>3000</v>
      </c>
      <c r="D29" s="5">
        <v>500</v>
      </c>
      <c r="E29" s="8">
        <v>1330</v>
      </c>
      <c r="F29" s="8">
        <f t="shared" si="1"/>
        <v>266</v>
      </c>
      <c r="G29" s="5">
        <f>'8-р сар '!G30+'9-сар '!D29</f>
        <v>2700</v>
      </c>
      <c r="H29" s="8">
        <f>'8-р сар '!H30+'9-сар '!E29</f>
        <v>7230</v>
      </c>
      <c r="I29" s="5">
        <f t="shared" si="0"/>
        <v>4530</v>
      </c>
      <c r="J29" s="6">
        <f t="shared" si="2"/>
        <v>267.77777777777777</v>
      </c>
    </row>
    <row r="30" spans="1:10" ht="27.75" customHeight="1" x14ac:dyDescent="0.25">
      <c r="A30" s="61" t="s">
        <v>32</v>
      </c>
      <c r="B30" s="62"/>
      <c r="C30" s="18">
        <v>1000</v>
      </c>
      <c r="D30" s="18">
        <v>100</v>
      </c>
      <c r="E30" s="7">
        <v>0</v>
      </c>
      <c r="F30" s="8">
        <f t="shared" si="1"/>
        <v>0</v>
      </c>
      <c r="G30" s="18">
        <f>'6-р сар '!G29+'7-р сар '!D30</f>
        <v>1700</v>
      </c>
      <c r="H30" s="7">
        <v>0</v>
      </c>
      <c r="I30" s="7">
        <f t="shared" si="0"/>
        <v>-1700</v>
      </c>
      <c r="J30" s="6">
        <f t="shared" si="2"/>
        <v>0</v>
      </c>
    </row>
    <row r="31" spans="1:10" x14ac:dyDescent="0.25">
      <c r="A31" s="25"/>
      <c r="B31" s="25"/>
      <c r="C31" s="26"/>
      <c r="D31" s="26"/>
      <c r="E31" s="26"/>
      <c r="F31" s="27"/>
      <c r="G31" s="26"/>
      <c r="H31" s="26"/>
      <c r="I31" s="26"/>
      <c r="J31" s="28"/>
    </row>
    <row r="32" spans="1:10" x14ac:dyDescent="0.25">
      <c r="A32" s="19"/>
      <c r="B32" s="19"/>
      <c r="C32" s="42"/>
      <c r="D32" s="21"/>
      <c r="E32" s="21"/>
      <c r="F32" s="21"/>
      <c r="G32" s="21"/>
      <c r="H32" s="22" t="s">
        <v>33</v>
      </c>
      <c r="I32" s="23"/>
      <c r="J32" s="19"/>
    </row>
    <row r="33" spans="1:10" x14ac:dyDescent="0.25">
      <c r="A33" s="57" t="s">
        <v>75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10" x14ac:dyDescent="0.25">
      <c r="A34" s="58" t="s">
        <v>77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x14ac:dyDescent="0.25">
      <c r="A35" s="58" t="s">
        <v>76</v>
      </c>
      <c r="B35" s="58"/>
      <c r="C35" s="58"/>
      <c r="D35" s="58"/>
      <c r="E35" s="58"/>
      <c r="F35" s="58"/>
      <c r="G35" s="58"/>
      <c r="H35" s="58"/>
      <c r="I35" s="58"/>
      <c r="J35" s="58"/>
    </row>
  </sheetData>
  <mergeCells count="15">
    <mergeCell ref="A34:J34"/>
    <mergeCell ref="A35:J35"/>
    <mergeCell ref="A6:B6"/>
    <mergeCell ref="A7:B7"/>
    <mergeCell ref="A11:B11"/>
    <mergeCell ref="A16:B16"/>
    <mergeCell ref="A30:B30"/>
    <mergeCell ref="A33:J33"/>
    <mergeCell ref="A1:J1"/>
    <mergeCell ref="H3:J3"/>
    <mergeCell ref="A4:A5"/>
    <mergeCell ref="B4:B5"/>
    <mergeCell ref="C4:C5"/>
    <mergeCell ref="D4:F4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1-р сар</vt:lpstr>
      <vt:lpstr>2-р сар </vt:lpstr>
      <vt:lpstr>3-Р САР </vt:lpstr>
      <vt:lpstr>4-р сар </vt:lpstr>
      <vt:lpstr>5-р сар</vt:lpstr>
      <vt:lpstr>6-р сар </vt:lpstr>
      <vt:lpstr>7-р сар </vt:lpstr>
      <vt:lpstr>8-р сар </vt:lpstr>
      <vt:lpstr>9-сар </vt:lpstr>
      <vt:lpstr>10-р сар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2023-09-23T02:33:47Z</cp:lastPrinted>
  <dcterms:created xsi:type="dcterms:W3CDTF">2023-02-02T07:34:40Z</dcterms:created>
  <dcterms:modified xsi:type="dcterms:W3CDTF">2023-11-01T08:14:05Z</dcterms:modified>
</cp:coreProperties>
</file>